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480" yWindow="30" windowWidth="18195" windowHeight="1104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J87" i="1" l="1"/>
  <c r="K77" i="1" l="1"/>
  <c r="K81" i="1"/>
  <c r="J2" i="1" l="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8" i="1"/>
  <c r="J89" i="1"/>
  <c r="K22" i="1" l="1"/>
  <c r="K85" i="1"/>
  <c r="K3" i="1"/>
  <c r="K4" i="1"/>
  <c r="K5" i="1"/>
  <c r="K6" i="1"/>
  <c r="K7" i="1"/>
  <c r="K8" i="1"/>
  <c r="K9" i="1"/>
  <c r="K10" i="1"/>
  <c r="K11" i="1"/>
  <c r="K12" i="1"/>
  <c r="K13" i="1"/>
  <c r="K14" i="1"/>
  <c r="K15" i="1"/>
  <c r="K16" i="1"/>
  <c r="K17" i="1"/>
  <c r="K18" i="1"/>
  <c r="K19" i="1"/>
  <c r="K20" i="1"/>
  <c r="K21"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8" i="1"/>
  <c r="K79" i="1"/>
  <c r="K80" i="1"/>
  <c r="K82" i="1"/>
  <c r="K84" i="1"/>
  <c r="K86" i="1"/>
  <c r="K87" i="1"/>
  <c r="K88" i="1"/>
  <c r="K89" i="1"/>
  <c r="K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2" i="1"/>
  <c r="O89" i="1" l="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2" i="1"/>
</calcChain>
</file>

<file path=xl/sharedStrings.xml><?xml version="1.0" encoding="utf-8"?>
<sst xmlns="http://schemas.openxmlformats.org/spreadsheetml/2006/main" count="460" uniqueCount="202">
  <si>
    <t>Internal</t>
  </si>
  <si>
    <t>CT Head</t>
  </si>
  <si>
    <t>A &amp; E Attender</t>
  </si>
  <si>
    <t>mechanical fall 2 days ago in Spain, occipital skin abrsion.
Loss of consciousness for 10 minutes.
since headache, amnesia, tremor in right arm and head.confusion &amp; disorientation.
Neck pain, C-Spine tenderness.
? Intracranial bleed, ? C-Spine Frac
~(Information via Order Comms)
mechanical fall 2 days ago in Spain, occipital skin abrsion.
Loss of consciousness for 10 minutes.
since headache, amnesia, tremor in right arm and head.confusion &amp; disorientation.
Neck pain, C-Spine tenderness.
? Intracranial bleed, ? C-Spine Frac
~(Information via Order Comms)</t>
  </si>
  <si>
    <t>BHARTI GUJAR</t>
  </si>
  <si>
    <t>CT Spine cervical</t>
  </si>
  <si>
    <t>Fell down yesterday, Head injury - Right frontal and periorbital bruising and swelling. got up and collapsed again. r/o any intracranial abnormality.
~(Information via Order Comms)</t>
  </si>
  <si>
    <t>JEAN ELEANOR PAYNE</t>
  </si>
  <si>
    <t>fall, head injury, occipital haematoma, dizziness,
? Intracranial bleed
~(Information via Order Comms)</t>
  </si>
  <si>
    <t>SONYA TARAEVA</t>
  </si>
  <si>
    <t>RRO</t>
  </si>
  <si>
    <t>Fall, elderly, on apixaban ?intracranial bleed
~(Information via Order Comms)</t>
  </si>
  <si>
    <t>ARTHUR EDWARD WEST</t>
  </si>
  <si>
    <t>Black out of vision whilst driving, lasted few seconds and resulted in RTA. On warfarin as valve replacement. Unsure re head injury ?intraranial bleed
~(Information via Order Comms)</t>
  </si>
  <si>
    <t>SHAUN PATRICK HAYES</t>
  </si>
  <si>
    <t>confused/ fall 2 weeks ago- ?  IC Bleed
~(Information via Order Comms)</t>
  </si>
  <si>
    <t>WENDY PATRICIA SKELLY</t>
  </si>
  <si>
    <t>trauma call- fall down the stairs- broke glass on the way down- ? pieces on scalp- LOC+, amnesia+, tender c2-c7
~(Information via Order Comms)
trauma call- fall down the stairs- broke glass on the way down- ? pieces on scalp- LOC+, amnesia+, tender c2-c7
~(Information via Order Comms)</t>
  </si>
  <si>
    <t>DENNIS PETER SMITH</t>
  </si>
  <si>
    <t>FALL, AMNESIA, ? loc+, CONFUSED, OCCIPITAL BRUISE AND PAIN- ? IC bleed
~(Information via Order Comms)</t>
  </si>
  <si>
    <t>ELIZABETH GRAHAM</t>
  </si>
  <si>
    <t>Found collapsed, bleeding ? head injury GCS 4/15 ? #
~(Information via Order Comms)</t>
  </si>
  <si>
    <t>WESLEY BROWNE</t>
  </si>
  <si>
    <t>Fell on sunday, head injury, large haemtoma to forehead and behing right ear and around right eye. dizziness, headache. ? Intracranial bleed.
~(Information via Order Comms)</t>
  </si>
  <si>
    <t>CATHERINE MARY SPIKESLEY</t>
  </si>
  <si>
    <t>fall
head injury
on anti coagulants
ct head to r/o ic bleed/infarct
~(Information via Order Comms)</t>
  </si>
  <si>
    <t>DEREK H MUNDAY</t>
  </si>
  <si>
    <t>Fall and face/head injury. On warfarin for AF. large haematoma around L eye with bag of blood beneath eye. L supraorbital and zygomatic tenderness ?traumatic intracerebral and facial injury
~(Information via Order Comms)</t>
  </si>
  <si>
    <t>GILLIAN B WEBB</t>
  </si>
  <si>
    <t>unwitnessed fall, LOC? , amnesia+, on tinzaparin- to r/o IC bleed
~(Information via Order Comms)</t>
  </si>
  <si>
    <t>LESLEY J GREEN</t>
  </si>
  <si>
    <t>Index</t>
  </si>
  <si>
    <t>Event Date</t>
  </si>
  <si>
    <t>Event key</t>
  </si>
  <si>
    <t>Reported by</t>
  </si>
  <si>
    <t>Arrival in A&amp;E</t>
  </si>
  <si>
    <t>Decision To CT</t>
  </si>
  <si>
    <t>CT</t>
  </si>
  <si>
    <t>Report</t>
  </si>
  <si>
    <t>Exam Name</t>
  </si>
  <si>
    <t>Patient Type Des</t>
  </si>
  <si>
    <t>Clinical history</t>
  </si>
  <si>
    <t>New Pt</t>
  </si>
  <si>
    <t>Best Hosp No.</t>
  </si>
  <si>
    <t>DOB</t>
  </si>
  <si>
    <t>Name</t>
  </si>
  <si>
    <t>fall, head injury,on rivoraxaban, rule out intracranial bleed?
~(Information via Order Comms)</t>
  </si>
  <si>
    <t>DAVID ALBERT MANN</t>
  </si>
  <si>
    <t>CT Spine sacral</t>
  </si>
  <si>
    <t>13 yr boy
somersault from trampoline
tender++ central cerviasl spine, thoracic pain. unable to raise right leg. ?spinal injury
~(Information via Order Comms)
DISCUSSED WITH DR TRAIN HAS AGREED WHOLE SPINE AND A PELVIS CT-KK/AR
~(Entered By RA66119 (KAVALJIT BHAKER) on 03-May-2018 at 15:05)
DR TRAIN ADVISED TRAUMA TAP PROTOCOL-KK/AR
~(Entered By RA66119 (KAVALJIT BHAKER) on 03-May-2018 at 15:28)</t>
  </si>
  <si>
    <t>ZAYN AULEEAR</t>
  </si>
  <si>
    <t>trauma patient motor bike versus car 30 mph. head injury and LOC. C spine tenderness. chest and abdominal pain  right side and pelvic tenderness. tenderness over the spine thoracolumbar area ? fracture. ? SDH. ? abdomina, chest, pelvic injury
~(Information via Order Comms)
trauma patient motor bike versus car 30 mph. head injury and LOC. C spine tenderness. chest and abdominal pain  right side and pelvic tenderness. tenderness over the spine thoracolumbar area ? fracture. ? SDH. ? abdomina, chest, pelvic injury
~(Information via Order Comms)
trauma patient motor bike versus car 30 mph. head injury and LOC. C spine tenderness. chest and abdominal pain  right side and pelvic tenderness. tenderness over the spine thoracolumbar area ? fracture. ? SDH. ? abdomina, chest, pelvic injury
~(Information via Order Comms)
EGFR was unavaliable   on the power chart, however, the requesting doctor (Emma COX)  signed the allergic form to have the IV contrast.
~(Entered By RA66735 (TEWELDE, Filmon) on 05-May-2018 at 03:00)</t>
  </si>
  <si>
    <t>MEHDI SHIRAVANI</t>
  </si>
  <si>
    <t>CT Thorax abdomen pelvis with contrast</t>
  </si>
  <si>
    <t>fall, head injury, on aspirin
~(Information via Order Comms)</t>
  </si>
  <si>
    <t>VIOLET F POCKRANDT</t>
  </si>
  <si>
    <t>fall on to concrete, LOC. on anticoag
~(Information via Order Comms)</t>
  </si>
  <si>
    <t>THELMA LEVY</t>
  </si>
  <si>
    <t>92F unwitnessed fall, hit head, no LOC, on rivaroxaban, lacerations R forehead ? Acute bleed
~(Information via Order Comms)</t>
  </si>
  <si>
    <t>TILLY DE LA FUENTE</t>
  </si>
  <si>
    <t>assault head injury and LOC, vomitting. tenderness and swelling to left infraorbital area. blood in conjuctiva. numbness on left side of the face. ? SDH ? left inferior orbital wall fracture.
~(Information via Order Comms)
assault head injury and LOC, vomitting. tenderness and swelling to left infraorbital area. blood in conjuctiva. numbness on left side of the face. ? SDH ? left inferior orbital wall fracture.
~(Information via Order Comms)</t>
  </si>
  <si>
    <t>RZGAR MUSTAFA</t>
  </si>
  <si>
    <t>direct trauma to head, assaulted with metal pole, LoC ?# ?intracranial bleed
~(Information via Order Comms)</t>
  </si>
  <si>
    <t>ALEYNA LOUISE SOYLER</t>
  </si>
  <si>
    <t>fall, head injury on rivaroxaban, dementia
~(Information via Order Comms)</t>
  </si>
  <si>
    <t>IRENE R HANNAFORD</t>
  </si>
  <si>
    <t>un witnessed fall, head and rt side facial injury, tender bruise to rt fore head and around the rt eye, ? LOC. ? IC bleeding ? facial bone #
~(Information via Order Comms)
un witnessed fall, head and rt side facial injury, tender bruise to rt fore head and around the rt eye, ? LOC. ? IC bleeding ? facial bone #
~(Information via Order Comms)</t>
  </si>
  <si>
    <t>DONALD C COBBOLD</t>
  </si>
  <si>
    <t>fall from ladder several feet, hit head and laceration. loss of consciousness following head injury. on aspirin
~(Information via Order Comms)</t>
  </si>
  <si>
    <t>MARION M PAYNE</t>
  </si>
  <si>
    <t>unwitnessed fall with head injury. subcutaneous haematoma. LoC for up to 10minutes, no memory of event.
to r/o bleed.
~(Information via Order Comms)</t>
  </si>
  <si>
    <t>JOHN SIDNEY TAYLOR</t>
  </si>
  <si>
    <t>fall, ? cause, hit head, confused, GCS-14, ? IC injury/ bleed
~(Information via Order Comms)</t>
  </si>
  <si>
    <t>BRIAN HART</t>
  </si>
  <si>
    <t>93F with a fall today with forehaed trauma. Vomit before and after fall. Unsteady with mobility after a fall and head trauma 6 weeks ago.
No LOC, GCS 15/15.
PMH: OA, macular degenration , HTN
?ICH
Kpatel sho
~(Information via Order Comms)</t>
  </si>
  <si>
    <t>ESTELLE P HALE</t>
  </si>
  <si>
    <t>fall under influence of alcohol. laceration on the  lips. Intoxicated. ? intracranial bleed.
~(Information via Order Comms)
fall under influence of alcohol. laceration on the  lips. Intoxicated. ? intracranial bleed.
~(Information via Order Comms)</t>
  </si>
  <si>
    <t>NATHAN SMITH</t>
  </si>
  <si>
    <t>fall head injury
LOC
amnesia
?ICH
~(Information via Order Comms)</t>
  </si>
  <si>
    <t>EDITH D SAMSON</t>
  </si>
  <si>
    <t>trauma. fallen off horse at 15-20mph, somersaulted on to back, fallen directly onto wooden planks hitting upper &amp; lower back. left sided tenderness in thoracic and lumbar area. clammy. ?intrathoracic/intraabdominal injury
~(Information via Order Comms)</t>
  </si>
  <si>
    <t>LILLIE-FAY STUBBS</t>
  </si>
  <si>
    <t>Fall backwards with laceration to back of head, amnesia, confusion ?intracranial injury ?#
~(Information via Order Comms)</t>
  </si>
  <si>
    <t>DAVID LEONARD JAMES CLARKE</t>
  </si>
  <si>
    <t>fall , elderly. vomited 5x post fall. on anticoag
~(Information via Order Comms)</t>
  </si>
  <si>
    <t>DORIS FLORENCE SELLER</t>
  </si>
  <si>
    <t>RTC, head injury, vomiting
~(Information via Order Comms)
RTC, vomiting.
~(Information via Order Comms)</t>
  </si>
  <si>
    <t>LOUIE SCOTT</t>
  </si>
  <si>
    <t>trauma call - vague hx - ?fall from sofa
gcs 14/15
c spine tenderness
hb drop from 15 to 4
hypotensive
d/w dr robertson re abnormal renal function - agreed
pls send images to rro also
~(Information via Order Comms)
patient very large ++++ bolus was not possible due to heart / scanner malfunction best iamges obtained - aa
~(Entered By RA71365 (AMARCHIH, Aadam) on 12-May-2018 at 10:33)</t>
  </si>
  <si>
    <t>MARGO JANIS MILNE</t>
  </si>
  <si>
    <t>Fall. Large haematoma over left flank. ?over vascular/internal injuries
~(Information via Order Comms)</t>
  </si>
  <si>
    <t>SONJA JENNINGS</t>
  </si>
  <si>
    <t>h/o fall from standing position and hit coffee table3/7, severe pain left side of chest and abdomen, unable to mobilise since fall, O/E there is tenderness left side of chest and generalized abdominal tenderness. and guarding.
Creatinine Venous gases 103
~(Information via Order Comms)</t>
  </si>
  <si>
    <t>DONALD HARRY SNOW</t>
  </si>
  <si>
    <t>Fall while intoxicated 2/7, LOC 10 mins, N&amp;V, headache, brusing behind right ear ? IC bleed ? concussion
~(Information via Order Comms)</t>
  </si>
  <si>
    <t>PAUL HUBERT MARRON</t>
  </si>
  <si>
    <t>92yo, fall, head injury, no focal neuro deficit ? bleed ? ischemia
~(Information via Order Comms)</t>
  </si>
  <si>
    <t>LESLIE JOSEPH</t>
  </si>
  <si>
    <t>witnessed fall no LOC. Unclear hx ? head injury. confused ?baseline. Rule out intracranial haemorrhage
~(Information via Order Comms)</t>
  </si>
  <si>
    <t>FRED PALMER</t>
  </si>
  <si>
    <t>fall
right sided facial droop + slurred speech at 1130 , now resolved
1 episode of vomiting later
to r/o ic bleed/infarct,
~(Information via Order Comms)</t>
  </si>
  <si>
    <t>NORMAN COWAN</t>
  </si>
  <si>
    <t>36F wall backward with head trauma with door frame 7 days ago.
Ongoing head and neck pain, constant 6/10.
Grossly normal neurology.
PMH: Nil
On contraceptive, Unknown LMP
?ICH
Kpatel sho
~(Information via Order Comms)</t>
  </si>
  <si>
    <t>SARAH C E ELDRIDGE</t>
  </si>
  <si>
    <t>recurrent falls, increasing frequency. to r/o SDH &amp; any cervical injury&gt;
~(Information via Order Comms)
recurrent falls, increasing frequency. to r/o SDH &amp; any cervical injury&gt;
~(Information via Order Comms)</t>
  </si>
  <si>
    <t>PATRICIA CRICHARD</t>
  </si>
  <si>
    <t>trauma call, &gt;2m high fell into rubble/brick
bruise/abresion on his back/right side
tender on the Right lower chest and RUQ
?cause?rupture?contusion
~(Information via Order Comms)</t>
  </si>
  <si>
    <t>ANESTI MARKO</t>
  </si>
  <si>
    <t>fell down stairs, sig head injury ?bleed
~(Information via Order Comms)</t>
  </si>
  <si>
    <t>THOMAS JOHN PATRICK FLYNN</t>
  </si>
  <si>
    <t>unwitnessed fall 4/7 ago. low gcs e4 v2 m6. no obvious signs of head injury. ? intracerbrela event. known mds transformed to AML
~(Information via Order Comms)</t>
  </si>
  <si>
    <t>NIMOTALAI SHOLA ADAGUN</t>
  </si>
  <si>
    <t>fall, head injury and seizure ?bleed
~(Information via Order Comms)
fall and orbital tenderness and wound ?fracture
~(Information via Order Comms)</t>
  </si>
  <si>
    <t>MANUEL ODABASHIAN</t>
  </si>
  <si>
    <t>unwitnessed fall on ward
sustained hit to head
~(Information via Order Comms)</t>
  </si>
  <si>
    <t>GERALD THURLOW</t>
  </si>
  <si>
    <t>fall, head injury, on anticoagulation. ? IC bleeding
~(Information via Order Comms)</t>
  </si>
  <si>
    <t>IRENE HERBERT</t>
  </si>
  <si>
    <t>unwitnessed fall. poor historian. known dementia. fluctuating level of consciousness ?intracranial bleed
~(Information via Order Comms)</t>
  </si>
  <si>
    <t>IRIS GRIFFITHS</t>
  </si>
  <si>
    <t>collapse and fall. breathing erratically,. usually not very verbal. ? intracranial haemorrhage.
~(Information via Order Comms)</t>
  </si>
  <si>
    <t>ROSEMARY M BENTLEY</t>
  </si>
  <si>
    <t>head injury, on warfarin, heamatoma left occipital area?intracranial bleed
~(Information via Order Comms)</t>
  </si>
  <si>
    <t>PUSHPA AGRAWAL</t>
  </si>
  <si>
    <t>unwitnessed fall in bathroom?LOC, laceration occipital area?intracranial bleeding,skull fracture
~(Information via Order Comms)</t>
  </si>
  <si>
    <t>ADELEH VASSEGHI</t>
  </si>
  <si>
    <t>Fall whilst trying to climb into flat ?intracranial injury
~(Information via Order Comms)</t>
  </si>
  <si>
    <t>DAVID FARR</t>
  </si>
  <si>
    <t>assault, tender c-spine
~(Information via Order Comms)
trauma series, assaulted, punched to face/head/neck/chest/limbs/abdo
pain in left eye, luq, left flank
~(Information via Order Comms)
assault multiple times,
bumps on head ? loc , visual disturbances +
c2-c3 tenderness, tingling/numbness in left hand
ct head to r/o ic bleed/ skull #
ct neck to r/o cervical spine injury
~(Information via Order Comms)</t>
  </si>
  <si>
    <t>MICHAEL ACCURSO</t>
  </si>
  <si>
    <t>trauma series, fall, multiiple suspected injuries to face, neck, arms, abdo and pelvis
~(Information via Order Comms)
trauma series, fall, multiiple suspected injuries to face, neck, arms, abdo and pelvis
~(Information via Order Comms)
trauma series, fall, multiiple suspected injuries to face, neck, arms, abdo and pelvis
~(Information via Order Comms)</t>
  </si>
  <si>
    <t>ANTONIA MARIA COX</t>
  </si>
  <si>
    <t>to r/o ic bleed/ skull fracture
fall, on anti coagulant
HI
~(Information via Order Comms)</t>
  </si>
  <si>
    <t>VALERIE LESSER</t>
  </si>
  <si>
    <t>fall head injury
on warfarin
no LTOC or amnesia
~(Information via Order Comms)</t>
  </si>
  <si>
    <t>DONALD H LAKE</t>
  </si>
  <si>
    <t>H/O fall, look confuse, incontinenet of urine.
~(Information via Order Comms)</t>
  </si>
  <si>
    <t>NORA RICHARDSON</t>
  </si>
  <si>
    <t>Collapse with head injury, vomit x4, lymphoma, evidence of head injury and occipital pain ?intracranial injury
~(Information via Order Comms)</t>
  </si>
  <si>
    <t>ANJANA HINDOCHA</t>
  </si>
  <si>
    <t>collapse. found on the floor. ? head injury. Pt confused -has DKA. Ct to exlude intracranial bleee/ c spine #
~(Information via Order Comms)
collapse. found on the floor. ? head injury. Pt confused -has DKA. Ct to exlude intracranial bleee/ c spine #
~(Information via Order Comms)</t>
  </si>
  <si>
    <t>JEAN MARGARET JEFFREY</t>
  </si>
  <si>
    <t>h/o fall, left side chest / loin pain, tenderness++. had recent chest x-ray showed pleural effusion. haematuria++. blood 2+ . past h/o glomerulonephritis. r/o any renal injury/ chest abnormality.
~(Information via Order Comms)</t>
  </si>
  <si>
    <t>PETER PALFFY</t>
  </si>
  <si>
    <t>trauma patient motorbike accident. went over the handle bar. head injury and LOC. C7 tenderness. right side chest pain and sob. right side abdominal and pelvic tenderness. ? hamothorax? liver injury ? pelvic fracture. tender lumbar spine . ? SDH
~(Information via Order Comms)
trauma patient motorbike accident. went over the handle bar. head injury and LOC. C7 tenderness. right side chest pain and sob. right side abdominal and pelvic tenderness. ? hamothorax? liver injury ? pelvic fracture. tender lumbar spine . ? SDH
~(Information via Order Comms)
trauma patient motorbike accident. went over the handle bar. head injury and LOC. C7 tenderness. right side chest pain and sob. right side abdominal and pelvic tenderness. ? hamothorax? liver injury ? pelvic fracture. tender lumbar spine . ? SDH
~(Information via Order Comms)</t>
  </si>
  <si>
    <t>MARTIN PETER JAMES BRADLY</t>
  </si>
  <si>
    <t>fall down flight of stairs on friday, pain c4/5on palpation and at T12. painful right side ?# ?internal injury
~(Information via Order Comms)
fall down flight of stairs on friday, pain c4/5on palpation and at T12. painful right side ?# ?internal injury
~(Information via Order Comms)
fall down flight of stairs on friday, pain c4/5on palpation and at T12. painful right side ?# ?internal injury
~(Information via Order Comms)</t>
  </si>
  <si>
    <t>MARY CASEY</t>
  </si>
  <si>
    <t>trauma call assaulted, TMJ right tender
~(Information via Order Comms)
trauma call, assaulted. rt TMJ tenderness
~(Information via Order Comms)
trauma call, assaulted. rt TMJ tenderness
~(Information via Order Comms)</t>
  </si>
  <si>
    <t>NICHOLAS A APOSTOLOU</t>
  </si>
  <si>
    <t>traunma call, RTA rollover
~(Information via Order Comms)
RTA rollover trauma call
~(Information via Order Comms)
TRAUMA CALL, LOC, AMNESIA- 50MPH/ TOPPLED OVER- EXTRICATED BY LFB- TO R/O IC BLEED
~(Information via Order Comms)</t>
  </si>
  <si>
    <t>CHARLOTTE ELIZABETH GROVE</t>
  </si>
  <si>
    <t>had a fall and head injury, then developing a seizure. Any problem? has h/o absence Epilepsy.
~(Information via Order Comms)</t>
  </si>
  <si>
    <t>CAFER CAKMAK</t>
  </si>
  <si>
    <t>81 yr old female unwitnessed fall  on apixaban ? intracranial bleed
~(Information via Order Comms)</t>
  </si>
  <si>
    <t>MAYVIS ALICE STAMP</t>
  </si>
  <si>
    <t>Fall with head injury on Clopidogrel ?bleed
~(Information via Order Comms)</t>
  </si>
  <si>
    <t>HAIMANTEE SEN</t>
  </si>
  <si>
    <t>collpased, loc and head injury. ? Intracranial bleed
~(Information via Order Comms)</t>
  </si>
  <si>
    <t>BRIAN STUART GRAY</t>
  </si>
  <si>
    <t>fall, HI, on warfarin ?intracranial bleed
~(Information via Order Comms)</t>
  </si>
  <si>
    <t>EDMUND JOHN CORRIGAN</t>
  </si>
  <si>
    <t>3/7 ago fall down 1 flight of stairs with LOC, vomiting persisting until now.
~(Information via Order Comms)
3/7 ago fall down 1 flight of stairs with LOC, vomiting persisting until now.
~(Information via Order Comms)</t>
  </si>
  <si>
    <t>RICHARD WILLIAM WHITBREAD</t>
  </si>
  <si>
    <t>60 year old male. Drunken fall. 2 lacerationms to head + neck pain. GCS 15. ? bleed ? fracture
~(Information via Order Comms)
60 year old male. Drunken fall. 2 lacerationms to head + neck pain. GCS 15. ? bleed ? fracture
~(Information via Order Comms)</t>
  </si>
  <si>
    <t>MICHAEL J FLETCHER</t>
  </si>
  <si>
    <t>CT Head &amp; C spine</t>
  </si>
  <si>
    <t>Head injury - parietal scalp one week ago. haedache - pressure like - not relived with analgesia, increase in nausea+. r/o any intracranial abnormality.
~(Information via Order Comms)</t>
  </si>
  <si>
    <t>HELEN J M BOGGI</t>
  </si>
  <si>
    <t>Fall from 20ft from ladder. Trauma call to resus. Describes left sided pain throughout body. No allergies and no significant past medical history.
~(Information via Order Comms)</t>
  </si>
  <si>
    <t>ANDREAS CHARALAMBOUS</t>
  </si>
  <si>
    <t>Fall + LOC, on aspirin, ?intracranial bleed
~(Information via Order Comms)</t>
  </si>
  <si>
    <t>MICHAEL ANKER</t>
  </si>
  <si>
    <t>fall, unwitnessed, ? LOC, on Apixaban, pain on L shoulder/ forearm/ wrist, swelling/ bruise in distal radius L, to rule out intracranil bleeds, ? # radius/ shoulder
~(Information via Order Comms)</t>
  </si>
  <si>
    <t>RAYMOND HUBBARD</t>
  </si>
  <si>
    <t>Fall. Pt has no recollection of the event. ? LOC-No focal neurology. ? Intracranial bleed.
~(Information via Order Comms)</t>
  </si>
  <si>
    <t>MICHAEL JOHN MOONEY</t>
  </si>
  <si>
    <t>RTC, Head injury, severe increasing headache, feel dizzy,
~(Information via Order Comms)</t>
  </si>
  <si>
    <t>RACHEL RYAN</t>
  </si>
  <si>
    <t>CT Abdomen and pelvis with contrast</t>
  </si>
  <si>
    <t>admission with fall, hypotneisve, pyrexial, sepsis unknown source, RUQ tenderness on palpation, ? biliary source ? intra-abdominal source, ? spinal osteoporotic fracture as increased back pain
~(Information via Order Comms)</t>
  </si>
  <si>
    <t>JULIE H NEVARD</t>
  </si>
  <si>
    <t>CT Thorax abdomen and pelvis</t>
  </si>
  <si>
    <t>found at bottom of stairs, trail of bleeding from top of stairs. haematoma to back of head and large haematoma in sacrrolumber area. confused GCS 15. Tender back of head and lumber spine. Full trauma series
~(Information via Order Comms)</t>
  </si>
  <si>
    <t>ALAN GEOFFREY FREEDMAN</t>
  </si>
  <si>
    <t>Trauma - fell backwards and hit lower back. Desaturated post IV morphine. C/O pain in cervical/thorasic and lumbar spine. Has a distracting left wrist injury
~(Information via Order Comms)
Trauma - fell backwards and hit lower back. Desaturated post IV morphine. C/O pain in cervical/thorasic and lumbar spine. Has a distracting left wrist injury
~(Information via Order Comms)
Trauma - fell backwards and hit lower back. Desaturated post IV morphine. C/O pain in cervical/thorasic and lumbar spine. Has a distracting left wrist injury
~(Information via Order Comms)</t>
  </si>
  <si>
    <t>ESTHER COHEN</t>
  </si>
  <si>
    <t>RTC, car vs lorry, pt - driver 50mph, seat belt on, car phlipped x3, ?LOC,
primary survey: heamatoma on the right side of head, tenderness on C7 and mid Thoracic spine,  pins and needles on her legs
Pt on the pill and 2/52 LMP
crea 56
trauma series
~(Information via Order Comms)
RTC, car vs lorry, pt - driver 50mph, seat belt on, car phlipped x3, ?LOC,
primary survey: heamatoma on the right side of head, tenderness on C7 and mid Thoracic spine,  pins and needles on her legs
Pt on the pill and 2/52 LMP
crea 56
trauma series
~(Information via Order Comms)
RTC, car vs lorry, pt - driver 50mph, seat belt on, car phlipped x3, ?LOC,
primary survey: heamatoma on the right side of head, tenderness on C7 and mid Thoracic spine,  pins and needles on her legs
Pt on the pill and 2/52 LMP
crea 56
trauma series
~(Information via Order Comms)</t>
  </si>
  <si>
    <t>SURARAT ADIGUN</t>
  </si>
  <si>
    <t>fall from height, hit head, anticoagulated (warfarin) ?bleed
~(Information via Order Comms)</t>
  </si>
  <si>
    <t>KING THONG KONG</t>
  </si>
  <si>
    <t>Head trauma ?bleed, Known saddle embolus and massive PE, pre thrombolysis head CT
~(Information via Order Comms)</t>
  </si>
  <si>
    <t>DORIS LECONTE</t>
  </si>
  <si>
    <t>head injury she is on ticaogulants ,no neuro vascular
~(Information via Order Comms)</t>
  </si>
  <si>
    <t>BETTY V ESSEX</t>
  </si>
  <si>
    <t>head injury,amnesia pt on anticoagulants
~(Information via Order Comms)</t>
  </si>
  <si>
    <t>JOAN W KNOWLES</t>
  </si>
  <si>
    <t>CHRISTINE F GEATER</t>
  </si>
  <si>
    <t>JOHN W SPARKS</t>
  </si>
  <si>
    <t>Time Decision to CT performed</t>
  </si>
  <si>
    <t>Time from CT to Report</t>
  </si>
  <si>
    <t>Time Arrival to 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</si>
</sst>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2" x14ac:knownFonts="1">
    <font>
      <sz val="11"/>
      <color theme="1"/>
      <name val="Calibri"/>
      <family val="2"/>
      <scheme val="minor"/>
    </font>
    <font>
      <sz val="12"/>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1" fillId="2" borderId="0" xfId="0" applyFont="1" applyFill="1"/>
    <xf numFmtId="22" fontId="0" fillId="0" borderId="0" xfId="0" applyNumberFormat="1"/>
    <xf numFmtId="0" fontId="0" fillId="2" borderId="0" xfId="0" applyFill="1"/>
    <xf numFmtId="0" fontId="0" fillId="0" borderId="1" xfId="0" applyBorder="1"/>
    <xf numFmtId="164" fontId="1" fillId="0" borderId="0" xfId="0" applyNumberFormat="1" applyFont="1"/>
    <xf numFmtId="20" fontId="0" fillId="0" borderId="0" xfId="0" applyNumberFormat="1"/>
    <xf numFmtId="22" fontId="0" fillId="3" borderId="0" xfId="0" applyNumberFormat="1" applyFill="1"/>
    <xf numFmtId="164" fontId="1" fillId="3" borderId="0" xfId="0" applyNumberFormat="1" applyFont="1" applyFill="1"/>
    <xf numFmtId="22" fontId="1" fillId="3" borderId="0" xfId="0" applyNumberFormat="1" applyFont="1" applyFill="1"/>
    <xf numFmtId="164" fontId="0" fillId="3" borderId="1" xfId="0" applyNumberFormat="1" applyFill="1" applyBorder="1"/>
    <xf numFmtId="0" fontId="0" fillId="3" borderId="0" xfId="0" applyFill="1"/>
    <xf numFmtId="21" fontId="0" fillId="3" borderId="0" xfId="0" applyNumberFormat="1"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abSelected="1" workbookViewId="0">
      <pane ySplit="1" topLeftCell="A2" activePane="bottomLeft" state="frozen"/>
      <selection pane="bottomLeft" activeCell="G104" sqref="G104"/>
    </sheetView>
  </sheetViews>
  <sheetFormatPr defaultRowHeight="15" x14ac:dyDescent="0.25"/>
  <cols>
    <col min="2" max="2" width="16.85546875" customWidth="1"/>
    <col min="3" max="3" width="13.42578125" customWidth="1"/>
    <col min="4" max="4" width="8.5703125" customWidth="1"/>
    <col min="5" max="5" width="11.28515625" customWidth="1"/>
    <col min="6" max="6" width="12.7109375" customWidth="1"/>
    <col min="7" max="7" width="11.42578125" customWidth="1"/>
    <col min="8" max="8" width="8.85546875" customWidth="1"/>
    <col min="9" max="9" width="19.140625" style="14" customWidth="1"/>
    <col min="10" max="10" width="14.5703125" style="14" customWidth="1"/>
    <col min="11" max="11" width="15.42578125" style="14" customWidth="1"/>
    <col min="12" max="12" width="19.85546875" customWidth="1"/>
    <col min="13" max="13" width="14.5703125" customWidth="1"/>
    <col min="14" max="14" width="10.42578125" customWidth="1"/>
    <col min="15" max="15" width="8.7109375" customWidth="1"/>
    <col min="16" max="16" width="12.28515625" customWidth="1"/>
    <col min="17" max="17" width="18.28515625" customWidth="1"/>
    <col min="18" max="18" width="0" hidden="1" customWidth="1"/>
  </cols>
  <sheetData>
    <row r="1" spans="1:18" ht="15.95" customHeight="1" x14ac:dyDescent="0.25">
      <c r="A1" t="s">
        <v>31</v>
      </c>
      <c r="B1" t="s">
        <v>32</v>
      </c>
      <c r="C1" t="s">
        <v>33</v>
      </c>
      <c r="D1" t="s">
        <v>34</v>
      </c>
      <c r="E1" t="s">
        <v>35</v>
      </c>
      <c r="F1" s="5" t="s">
        <v>36</v>
      </c>
      <c r="G1" s="5" t="s">
        <v>37</v>
      </c>
      <c r="H1" s="5" t="s">
        <v>38</v>
      </c>
      <c r="I1" s="10" t="s">
        <v>200</v>
      </c>
      <c r="J1" s="10" t="s">
        <v>199</v>
      </c>
      <c r="K1" s="10" t="s">
        <v>201</v>
      </c>
      <c r="L1" t="s">
        <v>39</v>
      </c>
      <c r="M1" t="s">
        <v>40</v>
      </c>
      <c r="N1" t="s">
        <v>41</v>
      </c>
      <c r="O1" s="6" t="s">
        <v>42</v>
      </c>
      <c r="P1" t="s">
        <v>43</v>
      </c>
      <c r="Q1" t="s">
        <v>44</v>
      </c>
      <c r="R1" t="s">
        <v>45</v>
      </c>
    </row>
    <row r="2" spans="1:18" ht="15.95" customHeight="1" x14ac:dyDescent="0.25">
      <c r="A2" s="1">
        <v>1029</v>
      </c>
      <c r="B2" s="2">
        <v>43221</v>
      </c>
      <c r="C2" s="1">
        <v>9781792</v>
      </c>
      <c r="D2" s="1" t="s">
        <v>0</v>
      </c>
      <c r="E2" s="8">
        <v>0.52986111111111112</v>
      </c>
      <c r="F2" s="8">
        <v>0.66527777777777775</v>
      </c>
      <c r="G2" s="8">
        <v>0.71875</v>
      </c>
      <c r="H2" s="8">
        <v>0.7319444444444444</v>
      </c>
      <c r="I2" s="11">
        <f t="shared" ref="I2:I33" si="0">SUM(H2-G2)</f>
        <v>1.3194444444444398E-2</v>
      </c>
      <c r="J2" s="11">
        <f t="shared" ref="J2:J33" si="1">SUM(G2-F2)</f>
        <v>5.3472222222222254E-2</v>
      </c>
      <c r="K2" s="11">
        <f t="shared" ref="K2:K33" si="2">SUM(G2-E2)</f>
        <v>0.18888888888888888</v>
      </c>
      <c r="L2" s="1" t="s">
        <v>1</v>
      </c>
      <c r="M2" s="1" t="s">
        <v>2</v>
      </c>
      <c r="N2" s="3" t="s">
        <v>3</v>
      </c>
      <c r="O2" s="4" t="e">
        <f t="shared" ref="O2" si="3">IF(P2&lt;&gt;#REF!,"----","")</f>
        <v>#REF!</v>
      </c>
      <c r="P2" s="1">
        <v>12030621</v>
      </c>
      <c r="Q2" s="2">
        <v>22570</v>
      </c>
      <c r="R2" s="1" t="s">
        <v>4</v>
      </c>
    </row>
    <row r="3" spans="1:18" ht="15.95" customHeight="1" x14ac:dyDescent="0.25">
      <c r="A3" s="1">
        <v>1032</v>
      </c>
      <c r="B3" s="2">
        <v>43221</v>
      </c>
      <c r="C3" s="1">
        <v>9781885</v>
      </c>
      <c r="D3" s="1" t="s">
        <v>0</v>
      </c>
      <c r="E3" s="8">
        <v>0.66875000000000007</v>
      </c>
      <c r="F3" s="8">
        <v>43221.73541666667</v>
      </c>
      <c r="G3" s="8">
        <v>43221.751388888886</v>
      </c>
      <c r="H3" s="8">
        <v>43221.780555555553</v>
      </c>
      <c r="I3" s="11">
        <f t="shared" si="0"/>
        <v>2.9166666667151731E-2</v>
      </c>
      <c r="J3" s="11">
        <f t="shared" si="1"/>
        <v>1.597222221607808E-2</v>
      </c>
      <c r="K3" s="11">
        <f t="shared" si="2"/>
        <v>43221.082638888889</v>
      </c>
      <c r="L3" s="1" t="s">
        <v>1</v>
      </c>
      <c r="M3" s="1" t="s">
        <v>2</v>
      </c>
      <c r="N3" s="3" t="s">
        <v>6</v>
      </c>
      <c r="O3" s="4" t="e">
        <f>IF(P3&lt;&gt;#REF!,"----","")</f>
        <v>#REF!</v>
      </c>
      <c r="P3" s="1">
        <v>50157737</v>
      </c>
      <c r="Q3" s="2">
        <v>13161</v>
      </c>
      <c r="R3" s="1" t="s">
        <v>7</v>
      </c>
    </row>
    <row r="4" spans="1:18" ht="15.95" customHeight="1" x14ac:dyDescent="0.25">
      <c r="A4" s="1">
        <v>1034</v>
      </c>
      <c r="B4" s="2">
        <v>43221</v>
      </c>
      <c r="C4" s="1">
        <v>9781942</v>
      </c>
      <c r="D4" s="1" t="s">
        <v>0</v>
      </c>
      <c r="E4" s="8">
        <v>0.70347222222222217</v>
      </c>
      <c r="F4" s="8">
        <v>43221.779166666667</v>
      </c>
      <c r="G4" s="8">
        <v>43221.806944444441</v>
      </c>
      <c r="H4" s="8">
        <v>43221.826388888891</v>
      </c>
      <c r="I4" s="11">
        <f t="shared" si="0"/>
        <v>1.9444444449618459E-2</v>
      </c>
      <c r="J4" s="11">
        <f t="shared" si="1"/>
        <v>2.7777777773735579E-2</v>
      </c>
      <c r="K4" s="11">
        <f t="shared" si="2"/>
        <v>43221.103472222218</v>
      </c>
      <c r="L4" s="1" t="s">
        <v>1</v>
      </c>
      <c r="M4" s="1" t="s">
        <v>2</v>
      </c>
      <c r="N4" s="3" t="s">
        <v>8</v>
      </c>
      <c r="O4" s="4" t="e">
        <f>IF(P4&lt;&gt;#REF!,"----","")</f>
        <v>#REF!</v>
      </c>
      <c r="P4" s="1">
        <v>60246551</v>
      </c>
      <c r="Q4" s="2">
        <v>25920</v>
      </c>
      <c r="R4" s="1" t="s">
        <v>9</v>
      </c>
    </row>
    <row r="5" spans="1:18" ht="15.95" customHeight="1" x14ac:dyDescent="0.25">
      <c r="A5" s="1">
        <v>1035</v>
      </c>
      <c r="B5" s="2">
        <v>43221</v>
      </c>
      <c r="C5" s="1">
        <v>9781947</v>
      </c>
      <c r="D5" s="1" t="s">
        <v>10</v>
      </c>
      <c r="E5" s="8">
        <v>0.74583333333333324</v>
      </c>
      <c r="F5" s="8">
        <v>43221.802083333336</v>
      </c>
      <c r="G5" s="8">
        <v>43221.833333333336</v>
      </c>
      <c r="H5" s="8">
        <v>43221.927777777775</v>
      </c>
      <c r="I5" s="11">
        <f t="shared" si="0"/>
        <v>9.4444444439432118E-2</v>
      </c>
      <c r="J5" s="11">
        <f t="shared" si="1"/>
        <v>3.125E-2</v>
      </c>
      <c r="K5" s="11">
        <f t="shared" si="2"/>
        <v>43221.087500000001</v>
      </c>
      <c r="L5" s="1" t="s">
        <v>1</v>
      </c>
      <c r="M5" s="1" t="s">
        <v>2</v>
      </c>
      <c r="N5" s="3" t="s">
        <v>11</v>
      </c>
      <c r="O5" s="4" t="e">
        <f>IF(P5&lt;&gt;#REF!,"----","")</f>
        <v>#REF!</v>
      </c>
      <c r="P5" s="1">
        <v>20170021</v>
      </c>
      <c r="Q5" s="2">
        <v>12505</v>
      </c>
      <c r="R5" s="1" t="s">
        <v>12</v>
      </c>
    </row>
    <row r="6" spans="1:18" ht="15.95" customHeight="1" x14ac:dyDescent="0.25">
      <c r="A6" s="1">
        <v>1038</v>
      </c>
      <c r="B6" s="2">
        <v>43222</v>
      </c>
      <c r="C6" s="1">
        <v>9782063</v>
      </c>
      <c r="D6" s="1" t="s">
        <v>10</v>
      </c>
      <c r="E6" s="8">
        <v>0.87152777777777779</v>
      </c>
      <c r="F6" s="8">
        <v>43221.984027777777</v>
      </c>
      <c r="G6" s="8">
        <v>43222.009027777778</v>
      </c>
      <c r="H6" s="8">
        <v>43222.033333333333</v>
      </c>
      <c r="I6" s="11">
        <f t="shared" si="0"/>
        <v>2.4305555554747116E-2</v>
      </c>
      <c r="J6" s="11">
        <f t="shared" si="1"/>
        <v>2.5000000001455192E-2</v>
      </c>
      <c r="K6" s="11">
        <f t="shared" si="2"/>
        <v>43221.137499999997</v>
      </c>
      <c r="L6" s="1" t="s">
        <v>1</v>
      </c>
      <c r="M6" s="1" t="s">
        <v>2</v>
      </c>
      <c r="N6" s="3" t="s">
        <v>13</v>
      </c>
      <c r="O6" s="4" t="e">
        <f>IF(P6&lt;&gt;#REF!,"----","")</f>
        <v>#REF!</v>
      </c>
      <c r="P6" s="1">
        <v>11045136</v>
      </c>
      <c r="Q6" s="2">
        <v>28552</v>
      </c>
      <c r="R6" s="1" t="s">
        <v>14</v>
      </c>
    </row>
    <row r="7" spans="1:18" ht="15.95" customHeight="1" x14ac:dyDescent="0.25">
      <c r="A7" s="1">
        <v>1039</v>
      </c>
      <c r="B7" s="2">
        <v>43222</v>
      </c>
      <c r="C7" s="1">
        <v>9782064</v>
      </c>
      <c r="D7" s="1" t="s">
        <v>10</v>
      </c>
      <c r="E7" s="8">
        <v>0.89930555555555547</v>
      </c>
      <c r="F7" s="8">
        <v>43221.957638888889</v>
      </c>
      <c r="G7" s="8">
        <v>43222.026388888888</v>
      </c>
      <c r="H7" s="8">
        <v>43222.048611111109</v>
      </c>
      <c r="I7" s="11">
        <f t="shared" si="0"/>
        <v>2.2222222221898846E-2</v>
      </c>
      <c r="J7" s="11">
        <f t="shared" si="1"/>
        <v>6.8749999998544808E-2</v>
      </c>
      <c r="K7" s="11">
        <f t="shared" si="2"/>
        <v>43221.127083333333</v>
      </c>
      <c r="L7" s="1" t="s">
        <v>1</v>
      </c>
      <c r="M7" s="1" t="s">
        <v>2</v>
      </c>
      <c r="N7" s="3" t="s">
        <v>15</v>
      </c>
      <c r="O7" s="4" t="e">
        <f>IF(P7&lt;&gt;#REF!,"----","")</f>
        <v>#REF!</v>
      </c>
      <c r="P7" s="1">
        <v>11884520</v>
      </c>
      <c r="Q7" s="2">
        <v>13913</v>
      </c>
      <c r="R7" s="1" t="s">
        <v>16</v>
      </c>
    </row>
    <row r="8" spans="1:18" ht="15.95" customHeight="1" x14ac:dyDescent="0.25">
      <c r="A8" s="1">
        <v>1042</v>
      </c>
      <c r="B8" s="2">
        <v>43222</v>
      </c>
      <c r="C8" s="1">
        <v>9782076</v>
      </c>
      <c r="D8" s="1" t="s">
        <v>10</v>
      </c>
      <c r="E8" s="8">
        <v>0.99861111111111101</v>
      </c>
      <c r="F8" s="8">
        <v>43222.043055555558</v>
      </c>
      <c r="G8" s="8">
        <v>43222.059027777781</v>
      </c>
      <c r="H8" s="8">
        <v>43222.087500000001</v>
      </c>
      <c r="I8" s="11">
        <f t="shared" si="0"/>
        <v>2.8472222220443655E-2</v>
      </c>
      <c r="J8" s="11">
        <f t="shared" si="1"/>
        <v>1.5972222223354038E-2</v>
      </c>
      <c r="K8" s="11">
        <f t="shared" si="2"/>
        <v>43221.060416666667</v>
      </c>
      <c r="L8" s="1" t="s">
        <v>1</v>
      </c>
      <c r="M8" s="1" t="s">
        <v>2</v>
      </c>
      <c r="N8" s="3" t="s">
        <v>17</v>
      </c>
      <c r="O8" s="4" t="e">
        <f>IF(P8&lt;&gt;#REF!,"----","")</f>
        <v>#REF!</v>
      </c>
      <c r="P8" s="1">
        <v>11631024</v>
      </c>
      <c r="Q8" s="2">
        <v>9950</v>
      </c>
      <c r="R8" s="1" t="s">
        <v>18</v>
      </c>
    </row>
    <row r="9" spans="1:18" ht="15.95" customHeight="1" x14ac:dyDescent="0.25">
      <c r="A9" s="1">
        <v>1043</v>
      </c>
      <c r="B9" s="2">
        <v>43222</v>
      </c>
      <c r="C9" s="1">
        <v>9782095</v>
      </c>
      <c r="D9" s="1" t="s">
        <v>10</v>
      </c>
      <c r="E9" s="8">
        <v>0.94444444444444453</v>
      </c>
      <c r="F9" s="8">
        <v>43222.104861111111</v>
      </c>
      <c r="G9" s="8">
        <v>43222.140277777777</v>
      </c>
      <c r="H9" s="8">
        <v>43222.168749999997</v>
      </c>
      <c r="I9" s="11">
        <f t="shared" si="0"/>
        <v>2.8472222220443655E-2</v>
      </c>
      <c r="J9" s="11">
        <f t="shared" si="1"/>
        <v>3.5416666665696539E-2</v>
      </c>
      <c r="K9" s="11">
        <f t="shared" si="2"/>
        <v>43221.195833333331</v>
      </c>
      <c r="L9" s="1" t="s">
        <v>1</v>
      </c>
      <c r="M9" s="1" t="s">
        <v>2</v>
      </c>
      <c r="N9" s="3" t="s">
        <v>19</v>
      </c>
      <c r="O9" s="4" t="e">
        <f>IF(P9&lt;&gt;#REF!,"----","")</f>
        <v>#REF!</v>
      </c>
      <c r="P9" s="1">
        <v>60308811</v>
      </c>
      <c r="Q9" s="2">
        <v>13286</v>
      </c>
      <c r="R9" s="1" t="s">
        <v>20</v>
      </c>
    </row>
    <row r="10" spans="1:18" s="1" customFormat="1" ht="15.95" customHeight="1" x14ac:dyDescent="0.25">
      <c r="A10" s="1">
        <v>1053</v>
      </c>
      <c r="B10" s="2">
        <v>43222</v>
      </c>
      <c r="C10" s="1">
        <v>9783243</v>
      </c>
      <c r="D10" s="1" t="s">
        <v>0</v>
      </c>
      <c r="E10" s="8">
        <v>0.4777777777777778</v>
      </c>
      <c r="F10" s="8">
        <v>43222.499305555553</v>
      </c>
      <c r="G10" s="8">
        <v>43222.515277777777</v>
      </c>
      <c r="H10" s="8">
        <v>43222.53125</v>
      </c>
      <c r="I10" s="11">
        <f t="shared" si="0"/>
        <v>1.5972222223354038E-2</v>
      </c>
      <c r="J10" s="11">
        <f t="shared" si="1"/>
        <v>1.5972222223354038E-2</v>
      </c>
      <c r="K10" s="11">
        <f t="shared" si="2"/>
        <v>43222.037499999999</v>
      </c>
      <c r="L10" s="1" t="s">
        <v>5</v>
      </c>
      <c r="M10" s="1" t="s">
        <v>2</v>
      </c>
      <c r="N10" s="3" t="s">
        <v>21</v>
      </c>
      <c r="O10" s="4" t="e">
        <f>IF(P10&lt;&gt;#REF!,"----","")</f>
        <v>#REF!</v>
      </c>
      <c r="P10" s="1">
        <v>50322664</v>
      </c>
      <c r="Q10" s="2">
        <v>20566</v>
      </c>
      <c r="R10" s="1" t="s">
        <v>22</v>
      </c>
    </row>
    <row r="11" spans="1:18" s="1" customFormat="1" ht="15.95" customHeight="1" x14ac:dyDescent="0.25">
      <c r="A11" s="1">
        <v>1060</v>
      </c>
      <c r="B11" s="2">
        <v>43222</v>
      </c>
      <c r="C11" s="1">
        <v>9784597</v>
      </c>
      <c r="D11" s="1" t="s">
        <v>0</v>
      </c>
      <c r="E11" s="8">
        <v>0.61944444444444446</v>
      </c>
      <c r="F11" s="8">
        <v>43222.696527777778</v>
      </c>
      <c r="G11" s="8">
        <v>43222.734027777777</v>
      </c>
      <c r="H11" s="8">
        <v>43222.75</v>
      </c>
      <c r="I11" s="11">
        <f t="shared" si="0"/>
        <v>1.5972222223354038E-2</v>
      </c>
      <c r="J11" s="11">
        <f t="shared" si="1"/>
        <v>3.7499999998544808E-2</v>
      </c>
      <c r="K11" s="11">
        <f t="shared" si="2"/>
        <v>43222.114583333336</v>
      </c>
      <c r="L11" s="1" t="s">
        <v>1</v>
      </c>
      <c r="M11" s="1" t="s">
        <v>2</v>
      </c>
      <c r="N11" s="3" t="s">
        <v>23</v>
      </c>
      <c r="O11" s="4" t="str">
        <f>IF(P11&lt;&gt;P10,"----","")</f>
        <v>----</v>
      </c>
      <c r="P11" s="1">
        <v>20086842</v>
      </c>
      <c r="Q11" s="2">
        <v>18151</v>
      </c>
      <c r="R11" s="1" t="s">
        <v>24</v>
      </c>
    </row>
    <row r="12" spans="1:18" s="1" customFormat="1" ht="15.95" customHeight="1" x14ac:dyDescent="0.25">
      <c r="A12" s="1">
        <v>1066</v>
      </c>
      <c r="B12" s="2">
        <v>43222</v>
      </c>
      <c r="C12" s="1">
        <v>9784672</v>
      </c>
      <c r="D12" s="1" t="s">
        <v>0</v>
      </c>
      <c r="E12" s="8">
        <v>0.70694444444444438</v>
      </c>
      <c r="F12" s="8">
        <v>43222.754861111112</v>
      </c>
      <c r="G12" s="8">
        <v>43222.770138888889</v>
      </c>
      <c r="H12" s="8">
        <v>43222.782638888886</v>
      </c>
      <c r="I12" s="11">
        <f t="shared" si="0"/>
        <v>1.2499999997089617E-2</v>
      </c>
      <c r="J12" s="11">
        <f t="shared" si="1"/>
        <v>1.5277777776645962E-2</v>
      </c>
      <c r="K12" s="11">
        <f t="shared" si="2"/>
        <v>43222.063194444447</v>
      </c>
      <c r="L12" s="1" t="s">
        <v>1</v>
      </c>
      <c r="M12" s="1" t="s">
        <v>2</v>
      </c>
      <c r="N12" s="3" t="s">
        <v>25</v>
      </c>
      <c r="O12" s="4" t="str">
        <f>IF(P12&lt;&gt;P11,"----","")</f>
        <v>----</v>
      </c>
      <c r="P12" s="1">
        <v>50090537</v>
      </c>
      <c r="Q12" s="2">
        <v>11678</v>
      </c>
      <c r="R12" s="1" t="s">
        <v>26</v>
      </c>
    </row>
    <row r="13" spans="1:18" s="1" customFormat="1" ht="15.95" customHeight="1" x14ac:dyDescent="0.25">
      <c r="A13" s="1">
        <v>1073</v>
      </c>
      <c r="B13" s="2">
        <v>43222</v>
      </c>
      <c r="C13" s="1">
        <v>9784782</v>
      </c>
      <c r="D13" s="1" t="s">
        <v>10</v>
      </c>
      <c r="E13" s="8">
        <v>0.83263888888888893</v>
      </c>
      <c r="F13" s="8">
        <v>43222.95208333333</v>
      </c>
      <c r="G13" s="8">
        <v>43222.96597222222</v>
      </c>
      <c r="H13" s="8">
        <v>43223.018055555556</v>
      </c>
      <c r="I13" s="11">
        <f t="shared" si="0"/>
        <v>5.2083333335758653E-2</v>
      </c>
      <c r="J13" s="11">
        <f t="shared" si="1"/>
        <v>1.3888888890505768E-2</v>
      </c>
      <c r="K13" s="11">
        <f t="shared" si="2"/>
        <v>43222.133333333331</v>
      </c>
      <c r="L13" s="1" t="s">
        <v>1</v>
      </c>
      <c r="M13" s="1" t="s">
        <v>2</v>
      </c>
      <c r="N13" s="3" t="s">
        <v>27</v>
      </c>
      <c r="O13" s="4" t="str">
        <f>IF(P13&lt;&gt;P12,"----","")</f>
        <v>----</v>
      </c>
      <c r="P13" s="1">
        <v>736736</v>
      </c>
      <c r="Q13" s="2">
        <v>14137</v>
      </c>
      <c r="R13" s="1" t="s">
        <v>28</v>
      </c>
    </row>
    <row r="14" spans="1:18" s="1" customFormat="1" ht="15.95" customHeight="1" x14ac:dyDescent="0.25">
      <c r="A14" s="1">
        <v>1078</v>
      </c>
      <c r="B14" s="2">
        <v>43223</v>
      </c>
      <c r="C14" s="1">
        <v>9784891</v>
      </c>
      <c r="D14" s="1" t="s">
        <v>10</v>
      </c>
      <c r="E14" s="8">
        <v>0.18333333333333335</v>
      </c>
      <c r="F14" s="8">
        <v>43223.21597222222</v>
      </c>
      <c r="G14" s="8">
        <v>43223.275000000001</v>
      </c>
      <c r="H14" s="8">
        <v>43223.306944444441</v>
      </c>
      <c r="I14" s="11">
        <f t="shared" si="0"/>
        <v>3.1944444439432118E-2</v>
      </c>
      <c r="J14" s="11">
        <f t="shared" si="1"/>
        <v>5.9027777781011537E-2</v>
      </c>
      <c r="K14" s="11">
        <f t="shared" si="2"/>
        <v>43223.091666666667</v>
      </c>
      <c r="L14" s="1" t="s">
        <v>1</v>
      </c>
      <c r="M14" s="1" t="s">
        <v>2</v>
      </c>
      <c r="N14" s="3" t="s">
        <v>29</v>
      </c>
      <c r="O14" s="4" t="str">
        <f>IF(P14&lt;&gt;P13,"----","")</f>
        <v>----</v>
      </c>
      <c r="P14" s="1">
        <v>20160137</v>
      </c>
      <c r="Q14" s="2">
        <v>17639</v>
      </c>
      <c r="R14" s="1" t="s">
        <v>30</v>
      </c>
    </row>
    <row r="15" spans="1:18" s="1" customFormat="1" ht="15.95" customHeight="1" x14ac:dyDescent="0.25">
      <c r="A15" s="1">
        <v>1096</v>
      </c>
      <c r="B15" s="2">
        <v>43223</v>
      </c>
      <c r="C15" s="1">
        <v>9786504</v>
      </c>
      <c r="D15" s="1" t="s">
        <v>0</v>
      </c>
      <c r="E15" s="8">
        <v>0.56874999999999998</v>
      </c>
      <c r="F15" s="8">
        <v>43223.574305555558</v>
      </c>
      <c r="G15" s="8">
        <v>43223.614583333336</v>
      </c>
      <c r="H15" s="8">
        <v>43223.620833333334</v>
      </c>
      <c r="I15" s="11">
        <f t="shared" si="0"/>
        <v>6.2499999985448085E-3</v>
      </c>
      <c r="J15" s="11">
        <f t="shared" si="1"/>
        <v>4.0277777778101154E-2</v>
      </c>
      <c r="K15" s="11">
        <f t="shared" si="2"/>
        <v>43223.045833333337</v>
      </c>
      <c r="L15" s="1" t="s">
        <v>1</v>
      </c>
      <c r="M15" s="1" t="s">
        <v>2</v>
      </c>
      <c r="N15" s="3" t="s">
        <v>46</v>
      </c>
      <c r="O15" s="4" t="e">
        <f>IF(P15&lt;&gt;#REF!,"----","")</f>
        <v>#REF!</v>
      </c>
      <c r="P15" s="1">
        <v>50748005</v>
      </c>
      <c r="Q15" s="2">
        <v>11817</v>
      </c>
      <c r="R15" s="1" t="s">
        <v>47</v>
      </c>
    </row>
    <row r="16" spans="1:18" s="1" customFormat="1" ht="15.95" customHeight="1" x14ac:dyDescent="0.25">
      <c r="A16" s="1">
        <v>1102</v>
      </c>
      <c r="B16" s="2">
        <v>43223</v>
      </c>
      <c r="C16" s="1">
        <v>9786694</v>
      </c>
      <c r="D16" s="1" t="s">
        <v>0</v>
      </c>
      <c r="E16" s="8">
        <v>0.54027777777777775</v>
      </c>
      <c r="F16" s="8">
        <v>43223.606249999997</v>
      </c>
      <c r="G16" s="8">
        <v>43223.65</v>
      </c>
      <c r="H16" s="8">
        <v>43223.68472222222</v>
      </c>
      <c r="I16" s="11">
        <f t="shared" si="0"/>
        <v>3.4722222218988463E-2</v>
      </c>
      <c r="J16" s="11">
        <f t="shared" si="1"/>
        <v>4.3750000004365575E-2</v>
      </c>
      <c r="K16" s="11">
        <f t="shared" si="2"/>
        <v>43223.109722222223</v>
      </c>
      <c r="L16" s="1" t="s">
        <v>48</v>
      </c>
      <c r="M16" s="1" t="s">
        <v>2</v>
      </c>
      <c r="N16" s="3" t="s">
        <v>49</v>
      </c>
      <c r="O16" s="4" t="str">
        <f>IF(P16&lt;&gt;P15,"----","")</f>
        <v>----</v>
      </c>
      <c r="P16" s="1">
        <v>20535651</v>
      </c>
      <c r="Q16" s="2">
        <v>38285</v>
      </c>
      <c r="R16" s="1" t="s">
        <v>50</v>
      </c>
    </row>
    <row r="17" spans="1:18" s="1" customFormat="1" ht="15.95" customHeight="1" x14ac:dyDescent="0.25">
      <c r="A17" s="1">
        <v>1153</v>
      </c>
      <c r="B17" s="2">
        <v>43225</v>
      </c>
      <c r="C17" s="1">
        <v>9789411</v>
      </c>
      <c r="D17" s="1" t="s">
        <v>10</v>
      </c>
      <c r="E17" s="8">
        <v>7.1527777777777787E-2</v>
      </c>
      <c r="F17" s="8">
        <v>43225.081944444442</v>
      </c>
      <c r="G17" s="8">
        <v>43225.125</v>
      </c>
      <c r="H17" s="8">
        <v>43225.15902777778</v>
      </c>
      <c r="I17" s="11">
        <f t="shared" si="0"/>
        <v>3.4027777779556345E-2</v>
      </c>
      <c r="J17" s="11">
        <f t="shared" si="1"/>
        <v>4.3055555557657499E-2</v>
      </c>
      <c r="K17" s="11">
        <f t="shared" si="2"/>
        <v>43225.053472222222</v>
      </c>
      <c r="L17" s="1" t="s">
        <v>53</v>
      </c>
      <c r="M17" s="1" t="s">
        <v>2</v>
      </c>
      <c r="N17" s="3" t="s">
        <v>51</v>
      </c>
      <c r="O17" s="4" t="e">
        <f>IF(P17&lt;&gt;#REF!,"----","")</f>
        <v>#REF!</v>
      </c>
      <c r="P17" s="1">
        <v>60347564</v>
      </c>
      <c r="Q17" s="2">
        <v>31528</v>
      </c>
      <c r="R17" s="1" t="s">
        <v>52</v>
      </c>
    </row>
    <row r="18" spans="1:18" s="1" customFormat="1" ht="15.95" customHeight="1" x14ac:dyDescent="0.25">
      <c r="A18" s="1">
        <v>1177</v>
      </c>
      <c r="B18" s="2">
        <v>43225</v>
      </c>
      <c r="C18" s="1">
        <v>9789763</v>
      </c>
      <c r="D18" s="1" t="s">
        <v>0</v>
      </c>
      <c r="E18" s="8">
        <v>0.64513888888888882</v>
      </c>
      <c r="F18" s="8">
        <v>43225.724305555559</v>
      </c>
      <c r="G18" s="8">
        <v>43225.784722222219</v>
      </c>
      <c r="H18" s="8">
        <v>43225.821527777778</v>
      </c>
      <c r="I18" s="11">
        <f t="shared" si="0"/>
        <v>3.680555555911269E-2</v>
      </c>
      <c r="J18" s="11">
        <f t="shared" si="1"/>
        <v>6.0416666659875773E-2</v>
      </c>
      <c r="K18" s="11">
        <f t="shared" si="2"/>
        <v>43225.13958333333</v>
      </c>
      <c r="L18" s="1" t="s">
        <v>1</v>
      </c>
      <c r="M18" s="1" t="s">
        <v>2</v>
      </c>
      <c r="N18" s="3" t="s">
        <v>54</v>
      </c>
      <c r="O18" s="4" t="str">
        <f t="shared" ref="O18:O24" si="4">IF(P18&lt;&gt;P17,"----","")</f>
        <v>----</v>
      </c>
      <c r="P18" s="1">
        <v>50098062</v>
      </c>
      <c r="Q18" s="2">
        <v>11606</v>
      </c>
      <c r="R18" s="1" t="s">
        <v>55</v>
      </c>
    </row>
    <row r="19" spans="1:18" s="1" customFormat="1" ht="15.95" customHeight="1" x14ac:dyDescent="0.25">
      <c r="A19" s="1">
        <v>1188</v>
      </c>
      <c r="B19" s="2">
        <v>43226</v>
      </c>
      <c r="C19" s="1">
        <v>9789863</v>
      </c>
      <c r="D19" s="1" t="s">
        <v>10</v>
      </c>
      <c r="E19" s="8">
        <v>0.96944444444444444</v>
      </c>
      <c r="F19" s="8">
        <v>43226.000694444447</v>
      </c>
      <c r="G19" s="8">
        <v>43226.056944444441</v>
      </c>
      <c r="H19" s="8">
        <v>43226.083333333336</v>
      </c>
      <c r="I19" s="11">
        <f t="shared" si="0"/>
        <v>2.6388888894871343E-2</v>
      </c>
      <c r="J19" s="11">
        <f t="shared" si="1"/>
        <v>5.6249999994179234E-2</v>
      </c>
      <c r="K19" s="11">
        <f t="shared" si="2"/>
        <v>43225.087499999994</v>
      </c>
      <c r="L19" s="1" t="s">
        <v>1</v>
      </c>
      <c r="M19" s="1" t="s">
        <v>2</v>
      </c>
      <c r="N19" s="3" t="s">
        <v>56</v>
      </c>
      <c r="O19" s="4" t="str">
        <f t="shared" si="4"/>
        <v>----</v>
      </c>
      <c r="P19" s="1">
        <v>11342304</v>
      </c>
      <c r="Q19" s="2">
        <v>14039</v>
      </c>
      <c r="R19" s="1" t="s">
        <v>57</v>
      </c>
    </row>
    <row r="20" spans="1:18" s="1" customFormat="1" ht="15.95" customHeight="1" x14ac:dyDescent="0.25">
      <c r="A20" s="1">
        <v>1189</v>
      </c>
      <c r="B20" s="2">
        <v>43226</v>
      </c>
      <c r="C20" s="1">
        <v>9789870</v>
      </c>
      <c r="D20" s="1" t="s">
        <v>10</v>
      </c>
      <c r="E20" s="8">
        <v>6.458333333333334E-2</v>
      </c>
      <c r="F20" s="8">
        <v>43226.074999999997</v>
      </c>
      <c r="G20" s="8">
        <v>43226.113888888889</v>
      </c>
      <c r="H20" s="8">
        <v>43226.140972222223</v>
      </c>
      <c r="I20" s="11">
        <f t="shared" si="0"/>
        <v>2.7083333334303461E-2</v>
      </c>
      <c r="J20" s="11">
        <f t="shared" si="1"/>
        <v>3.888888889196096E-2</v>
      </c>
      <c r="K20" s="11">
        <f t="shared" si="2"/>
        <v>43226.049305555556</v>
      </c>
      <c r="L20" s="1" t="s">
        <v>1</v>
      </c>
      <c r="M20" s="1" t="s">
        <v>2</v>
      </c>
      <c r="N20" s="3" t="s">
        <v>58</v>
      </c>
      <c r="O20" s="4" t="str">
        <f t="shared" si="4"/>
        <v>----</v>
      </c>
      <c r="P20" s="1">
        <v>50014596</v>
      </c>
      <c r="Q20" s="2">
        <v>9313</v>
      </c>
      <c r="R20" s="1" t="s">
        <v>59</v>
      </c>
    </row>
    <row r="21" spans="1:18" s="1" customFormat="1" ht="15.95" customHeight="1" x14ac:dyDescent="0.25">
      <c r="A21" s="1">
        <v>1193</v>
      </c>
      <c r="B21" s="2">
        <v>43226</v>
      </c>
      <c r="C21" s="1">
        <v>9789886</v>
      </c>
      <c r="D21" s="1" t="s">
        <v>10</v>
      </c>
      <c r="E21" s="8">
        <v>0.94513888888888886</v>
      </c>
      <c r="F21" s="8">
        <v>43226.15</v>
      </c>
      <c r="G21" s="8">
        <v>43226.177083333336</v>
      </c>
      <c r="H21" s="8">
        <v>43226.240277777775</v>
      </c>
      <c r="I21" s="11">
        <f t="shared" si="0"/>
        <v>6.3194444439432118E-2</v>
      </c>
      <c r="J21" s="11">
        <f t="shared" si="1"/>
        <v>2.7083333334303461E-2</v>
      </c>
      <c r="K21" s="11">
        <f t="shared" si="2"/>
        <v>43225.231944444444</v>
      </c>
      <c r="L21" s="1" t="s">
        <v>1</v>
      </c>
      <c r="M21" s="1" t="s">
        <v>2</v>
      </c>
      <c r="N21" s="3" t="s">
        <v>60</v>
      </c>
      <c r="O21" s="4" t="str">
        <f t="shared" si="4"/>
        <v>----</v>
      </c>
      <c r="P21" s="1">
        <v>11919540</v>
      </c>
      <c r="Q21" s="2">
        <v>24504</v>
      </c>
      <c r="R21" s="1" t="s">
        <v>61</v>
      </c>
    </row>
    <row r="22" spans="1:18" s="1" customFormat="1" ht="15.95" customHeight="1" x14ac:dyDescent="0.25">
      <c r="A22" s="1">
        <v>1199</v>
      </c>
      <c r="B22" s="2">
        <v>43226</v>
      </c>
      <c r="C22" s="1">
        <v>9789955</v>
      </c>
      <c r="D22" s="1" t="s">
        <v>0</v>
      </c>
      <c r="E22" s="8">
        <v>0.34027777777777773</v>
      </c>
      <c r="F22" s="8">
        <v>43226.412499999999</v>
      </c>
      <c r="G22" s="8">
        <v>43226.435416666667</v>
      </c>
      <c r="H22" s="8">
        <v>43226.45</v>
      </c>
      <c r="I22" s="11">
        <f t="shared" si="0"/>
        <v>1.4583333329937886E-2</v>
      </c>
      <c r="J22" s="11">
        <f t="shared" si="1"/>
        <v>2.2916666668606922E-2</v>
      </c>
      <c r="K22" s="11">
        <f t="shared" si="2"/>
        <v>43226.095138888886</v>
      </c>
      <c r="L22" s="1" t="s">
        <v>1</v>
      </c>
      <c r="M22" s="1" t="s">
        <v>2</v>
      </c>
      <c r="N22" s="3" t="s">
        <v>62</v>
      </c>
      <c r="O22" s="4" t="str">
        <f t="shared" si="4"/>
        <v>----</v>
      </c>
      <c r="P22" s="1">
        <v>50444602</v>
      </c>
      <c r="Q22" s="2">
        <v>36977</v>
      </c>
      <c r="R22" s="1" t="s">
        <v>63</v>
      </c>
    </row>
    <row r="23" spans="1:18" s="1" customFormat="1" ht="15.95" customHeight="1" x14ac:dyDescent="0.25">
      <c r="A23" s="1">
        <v>1232</v>
      </c>
      <c r="B23" s="2">
        <v>43227</v>
      </c>
      <c r="C23" s="1">
        <v>9790403</v>
      </c>
      <c r="D23" s="1" t="s">
        <v>0</v>
      </c>
      <c r="E23" s="8">
        <v>0.3354166666666667</v>
      </c>
      <c r="F23" s="8">
        <v>43227.345138888886</v>
      </c>
      <c r="G23" s="8">
        <v>43227.355555555558</v>
      </c>
      <c r="H23" s="8">
        <v>43227.415277777778</v>
      </c>
      <c r="I23" s="11">
        <f t="shared" si="0"/>
        <v>5.9722222220443655E-2</v>
      </c>
      <c r="J23" s="11">
        <f t="shared" si="1"/>
        <v>1.0416666671517305E-2</v>
      </c>
      <c r="K23" s="11">
        <f t="shared" si="2"/>
        <v>43227.020138888889</v>
      </c>
      <c r="L23" s="1" t="s">
        <v>1</v>
      </c>
      <c r="M23" s="1" t="s">
        <v>2</v>
      </c>
      <c r="N23" s="3" t="s">
        <v>64</v>
      </c>
      <c r="O23" s="4" t="str">
        <f t="shared" si="4"/>
        <v>----</v>
      </c>
      <c r="P23" s="1">
        <v>50510101</v>
      </c>
      <c r="Q23" s="2">
        <v>10788</v>
      </c>
      <c r="R23" s="1" t="s">
        <v>65</v>
      </c>
    </row>
    <row r="24" spans="1:18" s="1" customFormat="1" ht="15.95" customHeight="1" x14ac:dyDescent="0.25">
      <c r="A24" s="1">
        <v>1233</v>
      </c>
      <c r="B24" s="2">
        <v>43227</v>
      </c>
      <c r="C24" s="1">
        <v>9790415</v>
      </c>
      <c r="D24" s="1" t="s">
        <v>0</v>
      </c>
      <c r="E24" s="8">
        <v>0.35694444444444445</v>
      </c>
      <c r="F24" s="8">
        <v>43227.368055555555</v>
      </c>
      <c r="G24" s="8">
        <v>43227.388194444444</v>
      </c>
      <c r="H24" s="8">
        <v>43227.416666666664</v>
      </c>
      <c r="I24" s="11">
        <f t="shared" si="0"/>
        <v>2.8472222220443655E-2</v>
      </c>
      <c r="J24" s="11">
        <f t="shared" si="1"/>
        <v>2.0138888889050577E-2</v>
      </c>
      <c r="K24" s="11">
        <f t="shared" si="2"/>
        <v>43227.03125</v>
      </c>
      <c r="L24" s="1" t="s">
        <v>1</v>
      </c>
      <c r="M24" s="1" t="s">
        <v>2</v>
      </c>
      <c r="N24" s="3" t="s">
        <v>66</v>
      </c>
      <c r="O24" s="4" t="str">
        <f t="shared" si="4"/>
        <v>----</v>
      </c>
      <c r="P24" s="1">
        <v>20653979</v>
      </c>
      <c r="Q24" s="2">
        <v>7204</v>
      </c>
      <c r="R24" s="1" t="s">
        <v>67</v>
      </c>
    </row>
    <row r="25" spans="1:18" s="1" customFormat="1" ht="15.95" customHeight="1" x14ac:dyDescent="0.25">
      <c r="A25" s="1">
        <v>1236</v>
      </c>
      <c r="B25" s="2">
        <v>43227</v>
      </c>
      <c r="C25" s="1">
        <v>9790499</v>
      </c>
      <c r="D25" s="1" t="s">
        <v>0</v>
      </c>
      <c r="E25" s="8">
        <v>0.43958333333333338</v>
      </c>
      <c r="F25" s="8">
        <v>43227.46597222222</v>
      </c>
      <c r="G25" s="8">
        <v>43227.477777777778</v>
      </c>
      <c r="H25" s="8">
        <v>43227.5625</v>
      </c>
      <c r="I25" s="11">
        <f t="shared" si="0"/>
        <v>8.4722222221898846E-2</v>
      </c>
      <c r="J25" s="11">
        <f t="shared" si="1"/>
        <v>1.1805555557657499E-2</v>
      </c>
      <c r="K25" s="11">
        <f t="shared" si="2"/>
        <v>43227.038194444445</v>
      </c>
      <c r="L25" s="1" t="s">
        <v>1</v>
      </c>
      <c r="M25" s="1" t="s">
        <v>2</v>
      </c>
      <c r="N25" s="3" t="s">
        <v>68</v>
      </c>
      <c r="O25" s="4" t="e">
        <f>IF(P25&lt;&gt;#REF!,"----","")</f>
        <v>#REF!</v>
      </c>
      <c r="P25" s="1">
        <v>50048854</v>
      </c>
      <c r="Q25" s="2">
        <v>14295</v>
      </c>
      <c r="R25" s="1" t="s">
        <v>69</v>
      </c>
    </row>
    <row r="26" spans="1:18" s="1" customFormat="1" ht="15.95" customHeight="1" x14ac:dyDescent="0.25">
      <c r="A26" s="1">
        <v>1239</v>
      </c>
      <c r="B26" s="2">
        <v>43227</v>
      </c>
      <c r="C26" s="1">
        <v>9790578</v>
      </c>
      <c r="D26" s="1" t="s">
        <v>0</v>
      </c>
      <c r="E26" s="8">
        <v>0.52777777777777779</v>
      </c>
      <c r="F26" s="8">
        <v>43227.54583333333</v>
      </c>
      <c r="G26" s="8">
        <v>43227.566666666666</v>
      </c>
      <c r="H26" s="8">
        <v>43227.572916666664</v>
      </c>
      <c r="I26" s="11">
        <f t="shared" si="0"/>
        <v>6.2499999985448085E-3</v>
      </c>
      <c r="J26" s="11">
        <f t="shared" si="1"/>
        <v>2.0833333335758653E-2</v>
      </c>
      <c r="K26" s="11">
        <f t="shared" si="2"/>
        <v>43227.038888888885</v>
      </c>
      <c r="L26" s="1" t="s">
        <v>1</v>
      </c>
      <c r="M26" s="1" t="s">
        <v>2</v>
      </c>
      <c r="N26" s="3" t="s">
        <v>70</v>
      </c>
      <c r="O26" s="4" t="str">
        <f t="shared" ref="O26:O56" si="5">IF(P26&lt;&gt;P25,"----","")</f>
        <v>----</v>
      </c>
      <c r="P26" s="1">
        <v>50003214</v>
      </c>
      <c r="Q26" s="2">
        <v>11906</v>
      </c>
      <c r="R26" s="1" t="s">
        <v>71</v>
      </c>
    </row>
    <row r="27" spans="1:18" s="1" customFormat="1" ht="15.95" customHeight="1" x14ac:dyDescent="0.25">
      <c r="A27" s="1">
        <v>1247</v>
      </c>
      <c r="B27" s="2">
        <v>43227</v>
      </c>
      <c r="C27" s="1">
        <v>9790670</v>
      </c>
      <c r="D27" s="1" t="s">
        <v>0</v>
      </c>
      <c r="E27" s="8">
        <v>0.63611111111111118</v>
      </c>
      <c r="F27" s="8">
        <v>43227.681944444441</v>
      </c>
      <c r="G27" s="8">
        <v>43227.69027777778</v>
      </c>
      <c r="H27" s="8">
        <v>43227.720138888886</v>
      </c>
      <c r="I27" s="11">
        <f t="shared" si="0"/>
        <v>2.9861111106583849E-2</v>
      </c>
      <c r="J27" s="11">
        <f t="shared" si="1"/>
        <v>8.3333333386690356E-3</v>
      </c>
      <c r="K27" s="11">
        <f t="shared" si="2"/>
        <v>43227.054166666669</v>
      </c>
      <c r="L27" s="1" t="s">
        <v>1</v>
      </c>
      <c r="M27" s="1" t="s">
        <v>2</v>
      </c>
      <c r="N27" s="3" t="s">
        <v>72</v>
      </c>
      <c r="O27" s="4" t="str">
        <f t="shared" si="5"/>
        <v>----</v>
      </c>
      <c r="P27" s="1">
        <v>50554864</v>
      </c>
      <c r="Q27" s="2">
        <v>13304</v>
      </c>
      <c r="R27" s="1" t="s">
        <v>73</v>
      </c>
    </row>
    <row r="28" spans="1:18" s="1" customFormat="1" ht="15.95" customHeight="1" x14ac:dyDescent="0.25">
      <c r="A28" s="1">
        <v>1322</v>
      </c>
      <c r="B28" s="2">
        <v>43230</v>
      </c>
      <c r="C28" s="1">
        <v>9796043</v>
      </c>
      <c r="D28" s="1" t="s">
        <v>10</v>
      </c>
      <c r="E28" s="8">
        <v>0.99861111111111101</v>
      </c>
      <c r="F28" s="8">
        <v>43230.182638888888</v>
      </c>
      <c r="G28" s="8">
        <v>43230.30972222222</v>
      </c>
      <c r="H28" s="8">
        <v>43230.322916666664</v>
      </c>
      <c r="I28" s="11">
        <f t="shared" si="0"/>
        <v>1.3194444443797693E-2</v>
      </c>
      <c r="J28" s="11">
        <f t="shared" si="1"/>
        <v>0.12708333333284827</v>
      </c>
      <c r="K28" s="11">
        <f t="shared" si="2"/>
        <v>43229.311111111107</v>
      </c>
      <c r="L28" s="1" t="s">
        <v>1</v>
      </c>
      <c r="M28" s="1" t="s">
        <v>2</v>
      </c>
      <c r="N28" s="3" t="s">
        <v>74</v>
      </c>
      <c r="O28" s="4" t="str">
        <f t="shared" si="5"/>
        <v>----</v>
      </c>
      <c r="P28" s="1">
        <v>20039852</v>
      </c>
      <c r="Q28" s="2">
        <v>9059</v>
      </c>
      <c r="R28" s="1" t="s">
        <v>75</v>
      </c>
    </row>
    <row r="29" spans="1:18" s="1" customFormat="1" ht="15.95" customHeight="1" x14ac:dyDescent="0.25">
      <c r="A29" s="1">
        <v>1324</v>
      </c>
      <c r="B29" s="2">
        <v>43230</v>
      </c>
      <c r="C29" s="1">
        <v>9796063</v>
      </c>
      <c r="D29" s="1" t="s">
        <v>10</v>
      </c>
      <c r="E29" s="8">
        <v>8.7500000000000008E-2</v>
      </c>
      <c r="F29" s="8">
        <v>43230.091666666667</v>
      </c>
      <c r="G29" s="8">
        <v>43230.32708333333</v>
      </c>
      <c r="H29" s="8">
        <v>43230.351388888892</v>
      </c>
      <c r="I29" s="11">
        <f t="shared" si="0"/>
        <v>2.4305555562023073E-2</v>
      </c>
      <c r="J29" s="11">
        <f t="shared" si="1"/>
        <v>0.23541666666278616</v>
      </c>
      <c r="K29" s="11">
        <f t="shared" si="2"/>
        <v>43230.239583333328</v>
      </c>
      <c r="L29" s="1" t="s">
        <v>1</v>
      </c>
      <c r="M29" s="1" t="s">
        <v>2</v>
      </c>
      <c r="N29" s="3" t="s">
        <v>76</v>
      </c>
      <c r="O29" s="4" t="str">
        <f t="shared" si="5"/>
        <v>----</v>
      </c>
      <c r="P29" s="1">
        <v>60348964</v>
      </c>
      <c r="Q29" s="2">
        <v>34984</v>
      </c>
      <c r="R29" s="1" t="s">
        <v>77</v>
      </c>
    </row>
    <row r="30" spans="1:18" s="1" customFormat="1" ht="15.95" customHeight="1" x14ac:dyDescent="0.25">
      <c r="A30" s="1">
        <v>1328</v>
      </c>
      <c r="B30" s="2">
        <v>43230</v>
      </c>
      <c r="C30" s="1">
        <v>9797897</v>
      </c>
      <c r="D30" s="1" t="s">
        <v>0</v>
      </c>
      <c r="E30" s="8">
        <v>0.49305555555555558</v>
      </c>
      <c r="F30" s="8">
        <v>43230.602083333331</v>
      </c>
      <c r="G30" s="8">
        <v>43230.739583333336</v>
      </c>
      <c r="H30" s="8">
        <v>43230.753472222219</v>
      </c>
      <c r="I30" s="11">
        <f t="shared" si="0"/>
        <v>1.3888888883229811E-2</v>
      </c>
      <c r="J30" s="11">
        <f t="shared" si="1"/>
        <v>0.13750000000436557</v>
      </c>
      <c r="K30" s="11">
        <f t="shared" si="2"/>
        <v>43230.246527777781</v>
      </c>
      <c r="L30" s="1" t="s">
        <v>1</v>
      </c>
      <c r="M30" s="1" t="s">
        <v>2</v>
      </c>
      <c r="N30" s="3" t="s">
        <v>78</v>
      </c>
      <c r="O30" s="4" t="str">
        <f t="shared" si="5"/>
        <v>----</v>
      </c>
      <c r="P30" s="1">
        <v>50521454</v>
      </c>
      <c r="Q30" s="2">
        <v>8875</v>
      </c>
      <c r="R30" s="1" t="s">
        <v>79</v>
      </c>
    </row>
    <row r="31" spans="1:18" s="1" customFormat="1" ht="15.95" customHeight="1" x14ac:dyDescent="0.25">
      <c r="A31" s="1">
        <v>1334</v>
      </c>
      <c r="B31" s="2">
        <v>43230</v>
      </c>
      <c r="C31" s="1">
        <v>9798307</v>
      </c>
      <c r="D31" s="1" t="s">
        <v>0</v>
      </c>
      <c r="E31" s="8">
        <v>0.59097222222222223</v>
      </c>
      <c r="F31" s="8">
        <v>43230.665277777778</v>
      </c>
      <c r="G31" s="8">
        <v>43230.70208333333</v>
      </c>
      <c r="H31" s="8">
        <v>43230.724305555559</v>
      </c>
      <c r="I31" s="11">
        <f t="shared" si="0"/>
        <v>2.2222222229174804E-2</v>
      </c>
      <c r="J31" s="11">
        <f t="shared" si="1"/>
        <v>3.6805555551836733E-2</v>
      </c>
      <c r="K31" s="11">
        <f t="shared" si="2"/>
        <v>43230.111111111109</v>
      </c>
      <c r="L31" s="1" t="s">
        <v>53</v>
      </c>
      <c r="M31" s="1" t="s">
        <v>2</v>
      </c>
      <c r="N31" s="3" t="s">
        <v>80</v>
      </c>
      <c r="O31" s="4" t="str">
        <f t="shared" si="5"/>
        <v>----</v>
      </c>
      <c r="P31" s="1">
        <v>50865306</v>
      </c>
      <c r="Q31" s="2">
        <v>34311</v>
      </c>
      <c r="R31" s="1" t="s">
        <v>81</v>
      </c>
    </row>
    <row r="32" spans="1:18" s="1" customFormat="1" ht="15.95" customHeight="1" x14ac:dyDescent="0.25">
      <c r="A32" s="1">
        <v>1335</v>
      </c>
      <c r="B32" s="2">
        <v>43230</v>
      </c>
      <c r="C32" s="1">
        <v>9798407</v>
      </c>
      <c r="D32" s="1" t="s">
        <v>0</v>
      </c>
      <c r="E32" s="8">
        <v>0.75277777777777777</v>
      </c>
      <c r="F32" s="8">
        <v>43230.763888888891</v>
      </c>
      <c r="G32" s="8">
        <v>43230.772916666669</v>
      </c>
      <c r="H32" s="8">
        <v>43230.776388888888</v>
      </c>
      <c r="I32" s="11">
        <f t="shared" si="0"/>
        <v>3.4722222189884633E-3</v>
      </c>
      <c r="J32" s="11">
        <f t="shared" si="1"/>
        <v>9.0277777781011537E-3</v>
      </c>
      <c r="K32" s="11">
        <f t="shared" si="2"/>
        <v>43230.020138888889</v>
      </c>
      <c r="L32" s="1" t="s">
        <v>1</v>
      </c>
      <c r="M32" s="1" t="s">
        <v>2</v>
      </c>
      <c r="N32" s="3" t="s">
        <v>82</v>
      </c>
      <c r="O32" s="4" t="str">
        <f t="shared" si="5"/>
        <v>----</v>
      </c>
      <c r="P32" s="1">
        <v>50023000</v>
      </c>
      <c r="Q32" s="2">
        <v>11920</v>
      </c>
      <c r="R32" s="1" t="s">
        <v>83</v>
      </c>
    </row>
    <row r="33" spans="1:18" s="1" customFormat="1" ht="15.95" customHeight="1" x14ac:dyDescent="0.25">
      <c r="A33" s="1">
        <v>1340</v>
      </c>
      <c r="B33" s="2">
        <v>43230</v>
      </c>
      <c r="C33" s="1">
        <v>9798453</v>
      </c>
      <c r="D33" s="1" t="s">
        <v>10</v>
      </c>
      <c r="E33" s="8">
        <v>0.75694444444444453</v>
      </c>
      <c r="F33" s="8">
        <v>43230.825694444444</v>
      </c>
      <c r="G33" s="8">
        <v>43230.907638888886</v>
      </c>
      <c r="H33" s="8">
        <v>43230.93472222222</v>
      </c>
      <c r="I33" s="11">
        <f t="shared" si="0"/>
        <v>2.7083333334303461E-2</v>
      </c>
      <c r="J33" s="11">
        <f t="shared" si="1"/>
        <v>8.1944444442342501E-2</v>
      </c>
      <c r="K33" s="11">
        <f t="shared" si="2"/>
        <v>43230.150694444441</v>
      </c>
      <c r="L33" s="1" t="s">
        <v>1</v>
      </c>
      <c r="M33" s="1" t="s">
        <v>2</v>
      </c>
      <c r="N33" s="3" t="s">
        <v>84</v>
      </c>
      <c r="O33" s="4" t="str">
        <f t="shared" si="5"/>
        <v>----</v>
      </c>
      <c r="P33" s="1">
        <v>50002259</v>
      </c>
      <c r="Q33" s="2">
        <v>8310</v>
      </c>
      <c r="R33" s="1" t="s">
        <v>85</v>
      </c>
    </row>
    <row r="34" spans="1:18" s="1" customFormat="1" ht="15.95" customHeight="1" x14ac:dyDescent="0.25">
      <c r="A34" s="1">
        <v>1341</v>
      </c>
      <c r="B34" s="2">
        <v>43230</v>
      </c>
      <c r="C34" s="1">
        <v>9798486</v>
      </c>
      <c r="D34" s="1" t="s">
        <v>10</v>
      </c>
      <c r="E34" s="8">
        <v>0.75</v>
      </c>
      <c r="F34" s="8">
        <v>43230.842361111114</v>
      </c>
      <c r="G34" s="8">
        <v>43230.90902777778</v>
      </c>
      <c r="H34" s="8">
        <v>43230.92083333333</v>
      </c>
      <c r="I34" s="11">
        <f t="shared" ref="I34:I56" si="6">SUM(H34-G34)</f>
        <v>1.1805555550381541E-2</v>
      </c>
      <c r="J34" s="11">
        <f t="shared" ref="J34:J56" si="7">SUM(G34-F34)</f>
        <v>6.6666666665696539E-2</v>
      </c>
      <c r="K34" s="11">
        <f t="shared" ref="K34:K56" si="8">SUM(G34-E34)</f>
        <v>43230.15902777778</v>
      </c>
      <c r="L34" s="1" t="s">
        <v>1</v>
      </c>
      <c r="M34" s="1" t="s">
        <v>2</v>
      </c>
      <c r="N34" s="3" t="s">
        <v>86</v>
      </c>
      <c r="O34" s="4" t="str">
        <f t="shared" si="5"/>
        <v>----</v>
      </c>
      <c r="P34" s="1">
        <v>50466155</v>
      </c>
      <c r="Q34" s="2">
        <v>36435</v>
      </c>
      <c r="R34" s="1" t="s">
        <v>87</v>
      </c>
    </row>
    <row r="35" spans="1:18" s="1" customFormat="1" ht="15.95" customHeight="1" x14ac:dyDescent="0.25">
      <c r="A35" s="1">
        <v>1383</v>
      </c>
      <c r="B35" s="2">
        <v>43232</v>
      </c>
      <c r="C35" s="1">
        <v>9801011</v>
      </c>
      <c r="D35" s="1" t="s">
        <v>0</v>
      </c>
      <c r="E35" s="8">
        <v>0.29097222222222224</v>
      </c>
      <c r="F35" s="8">
        <v>43232.363888888889</v>
      </c>
      <c r="G35" s="8">
        <v>43232.4375</v>
      </c>
      <c r="H35" s="8">
        <v>43232.468055555553</v>
      </c>
      <c r="I35" s="11">
        <f t="shared" si="6"/>
        <v>3.0555555553291924E-2</v>
      </c>
      <c r="J35" s="11">
        <f t="shared" si="7"/>
        <v>7.3611111110949423E-2</v>
      </c>
      <c r="K35" s="11">
        <f t="shared" si="8"/>
        <v>43232.146527777775</v>
      </c>
      <c r="L35" s="1" t="s">
        <v>53</v>
      </c>
      <c r="M35" s="1" t="s">
        <v>2</v>
      </c>
      <c r="N35" s="3" t="s">
        <v>88</v>
      </c>
      <c r="O35" s="4" t="str">
        <f t="shared" si="5"/>
        <v>----</v>
      </c>
      <c r="P35" s="1">
        <v>11987740</v>
      </c>
      <c r="Q35" s="2">
        <v>22780</v>
      </c>
      <c r="R35" s="1" t="s">
        <v>89</v>
      </c>
    </row>
    <row r="36" spans="1:18" s="1" customFormat="1" ht="15.95" customHeight="1" x14ac:dyDescent="0.25">
      <c r="A36" s="1">
        <v>1493</v>
      </c>
      <c r="B36" s="2">
        <v>43235</v>
      </c>
      <c r="C36" s="1">
        <v>9807761</v>
      </c>
      <c r="D36" s="1" t="s">
        <v>0</v>
      </c>
      <c r="E36" s="8">
        <v>0.74930555555555556</v>
      </c>
      <c r="F36" s="8">
        <v>43235.752083333333</v>
      </c>
      <c r="G36" s="8">
        <v>43235.770833333336</v>
      </c>
      <c r="H36" s="8">
        <v>43235.790972222225</v>
      </c>
      <c r="I36" s="11">
        <f t="shared" si="6"/>
        <v>2.0138888889050577E-2</v>
      </c>
      <c r="J36" s="11">
        <f t="shared" si="7"/>
        <v>1.8750000002910383E-2</v>
      </c>
      <c r="K36" s="11">
        <f t="shared" si="8"/>
        <v>43235.021527777782</v>
      </c>
      <c r="L36" s="1" t="s">
        <v>53</v>
      </c>
      <c r="M36" s="1" t="s">
        <v>2</v>
      </c>
      <c r="N36" s="3" t="s">
        <v>90</v>
      </c>
      <c r="O36" s="4" t="str">
        <f t="shared" si="5"/>
        <v>----</v>
      </c>
      <c r="P36" s="1">
        <v>20668017</v>
      </c>
      <c r="Q36" s="2">
        <v>11326</v>
      </c>
      <c r="R36" s="1" t="s">
        <v>91</v>
      </c>
    </row>
    <row r="37" spans="1:18" s="1" customFormat="1" ht="15.95" customHeight="1" x14ac:dyDescent="0.25">
      <c r="A37" s="1">
        <v>1714</v>
      </c>
      <c r="B37" s="2">
        <v>43242</v>
      </c>
      <c r="C37" s="1">
        <v>9818943</v>
      </c>
      <c r="D37" s="1" t="s">
        <v>0</v>
      </c>
      <c r="E37" s="8">
        <v>0.18055555555555555</v>
      </c>
      <c r="F37" s="8">
        <v>43242.36041666667</v>
      </c>
      <c r="G37" s="8">
        <v>43242.384722222225</v>
      </c>
      <c r="H37" s="8">
        <v>43242.402777777781</v>
      </c>
      <c r="I37" s="11">
        <f t="shared" si="6"/>
        <v>1.8055555556202307E-2</v>
      </c>
      <c r="J37" s="11">
        <f t="shared" si="7"/>
        <v>2.4305555554747116E-2</v>
      </c>
      <c r="K37" s="11">
        <f t="shared" si="8"/>
        <v>43242.20416666667</v>
      </c>
      <c r="L37" s="1" t="s">
        <v>53</v>
      </c>
      <c r="M37" s="1" t="s">
        <v>2</v>
      </c>
      <c r="N37" s="3" t="s">
        <v>92</v>
      </c>
      <c r="O37" s="4" t="str">
        <f t="shared" si="5"/>
        <v>----</v>
      </c>
      <c r="P37" s="1">
        <v>50166687</v>
      </c>
      <c r="Q37" s="2">
        <v>9424</v>
      </c>
      <c r="R37" s="1" t="s">
        <v>93</v>
      </c>
    </row>
    <row r="38" spans="1:18" s="1" customFormat="1" ht="15.95" customHeight="1" x14ac:dyDescent="0.25">
      <c r="A38" s="1">
        <v>1717</v>
      </c>
      <c r="B38" s="2">
        <v>43242</v>
      </c>
      <c r="C38" s="1">
        <v>9819577</v>
      </c>
      <c r="D38" s="1" t="s">
        <v>0</v>
      </c>
      <c r="E38" s="8">
        <v>0.40625</v>
      </c>
      <c r="F38" s="8">
        <v>43242.459722222222</v>
      </c>
      <c r="G38" s="8">
        <v>43242.480555555558</v>
      </c>
      <c r="H38" s="8">
        <v>43242.488194444442</v>
      </c>
      <c r="I38" s="11">
        <f t="shared" si="6"/>
        <v>7.6388888846850023E-3</v>
      </c>
      <c r="J38" s="11">
        <f t="shared" si="7"/>
        <v>2.0833333335758653E-2</v>
      </c>
      <c r="K38" s="11">
        <f t="shared" si="8"/>
        <v>43242.074305555558</v>
      </c>
      <c r="L38" s="1" t="s">
        <v>1</v>
      </c>
      <c r="M38" s="1" t="s">
        <v>2</v>
      </c>
      <c r="N38" s="3" t="s">
        <v>94</v>
      </c>
      <c r="O38" s="4" t="str">
        <f t="shared" si="5"/>
        <v>----</v>
      </c>
      <c r="P38" s="1">
        <v>60353376</v>
      </c>
      <c r="Q38" s="2">
        <v>24389</v>
      </c>
      <c r="R38" s="1" t="s">
        <v>95</v>
      </c>
    </row>
    <row r="39" spans="1:18" s="1" customFormat="1" ht="15.95" customHeight="1" x14ac:dyDescent="0.25">
      <c r="A39" s="1">
        <v>1722</v>
      </c>
      <c r="B39" s="2">
        <v>43242</v>
      </c>
      <c r="C39" s="1">
        <v>9820082</v>
      </c>
      <c r="D39" s="1" t="s">
        <v>0</v>
      </c>
      <c r="E39" s="8">
        <v>0.50972222222222219</v>
      </c>
      <c r="F39" s="8">
        <v>43242.545138888891</v>
      </c>
      <c r="G39" s="8">
        <v>43242.551388888889</v>
      </c>
      <c r="H39" s="8">
        <v>43242.556944444441</v>
      </c>
      <c r="I39" s="11">
        <f t="shared" si="6"/>
        <v>5.5555555518367328E-3</v>
      </c>
      <c r="J39" s="11">
        <f t="shared" si="7"/>
        <v>6.2499999985448085E-3</v>
      </c>
      <c r="K39" s="11">
        <f t="shared" si="8"/>
        <v>43242.041666666664</v>
      </c>
      <c r="L39" s="1" t="s">
        <v>1</v>
      </c>
      <c r="M39" s="1" t="s">
        <v>2</v>
      </c>
      <c r="N39" s="3" t="s">
        <v>96</v>
      </c>
      <c r="O39" s="4" t="str">
        <f t="shared" si="5"/>
        <v>----</v>
      </c>
      <c r="P39" s="1">
        <v>213455</v>
      </c>
      <c r="Q39" s="2">
        <v>9357</v>
      </c>
      <c r="R39" s="1" t="s">
        <v>97</v>
      </c>
    </row>
    <row r="40" spans="1:18" s="1" customFormat="1" ht="15.95" customHeight="1" x14ac:dyDescent="0.25">
      <c r="A40" s="1">
        <v>1723</v>
      </c>
      <c r="B40" s="2">
        <v>43242</v>
      </c>
      <c r="C40" s="1">
        <v>9820101</v>
      </c>
      <c r="D40" s="1" t="s">
        <v>0</v>
      </c>
      <c r="E40" s="8">
        <v>0.50208333333333333</v>
      </c>
      <c r="F40" s="8">
        <v>43242.550694444442</v>
      </c>
      <c r="G40" s="8">
        <v>43242.60833333333</v>
      </c>
      <c r="H40" s="8">
        <v>43242.631249999999</v>
      </c>
      <c r="I40" s="11">
        <f t="shared" si="6"/>
        <v>2.2916666668606922E-2</v>
      </c>
      <c r="J40" s="11">
        <f t="shared" si="7"/>
        <v>5.7638888887595385E-2</v>
      </c>
      <c r="K40" s="11">
        <f t="shared" si="8"/>
        <v>43242.106249999997</v>
      </c>
      <c r="L40" s="1" t="s">
        <v>1</v>
      </c>
      <c r="M40" s="1" t="s">
        <v>2</v>
      </c>
      <c r="N40" s="3" t="s">
        <v>98</v>
      </c>
      <c r="O40" s="4" t="str">
        <f t="shared" si="5"/>
        <v>----</v>
      </c>
      <c r="P40" s="1">
        <v>50400581</v>
      </c>
      <c r="Q40" s="2">
        <v>13268</v>
      </c>
      <c r="R40" s="1" t="s">
        <v>99</v>
      </c>
    </row>
    <row r="41" spans="1:18" s="1" customFormat="1" ht="15.95" customHeight="1" x14ac:dyDescent="0.25">
      <c r="A41" s="1">
        <v>1724</v>
      </c>
      <c r="B41" s="2">
        <v>43242</v>
      </c>
      <c r="C41" s="1">
        <v>9820195</v>
      </c>
      <c r="D41" s="1" t="s">
        <v>0</v>
      </c>
      <c r="E41" s="8">
        <v>0.54305555555555551</v>
      </c>
      <c r="F41" s="8">
        <v>43242.568749999999</v>
      </c>
      <c r="G41" s="8">
        <v>43242.590277777781</v>
      </c>
      <c r="H41" s="8">
        <v>43242.593055555553</v>
      </c>
      <c r="I41" s="11">
        <f t="shared" si="6"/>
        <v>2.7777777722803876E-3</v>
      </c>
      <c r="J41" s="11">
        <f t="shared" si="7"/>
        <v>2.1527777782466728E-2</v>
      </c>
      <c r="K41" s="11">
        <f t="shared" si="8"/>
        <v>43242.047222222223</v>
      </c>
      <c r="L41" s="1" t="s">
        <v>1</v>
      </c>
      <c r="M41" s="1" t="s">
        <v>2</v>
      </c>
      <c r="N41" s="3" t="s">
        <v>100</v>
      </c>
      <c r="O41" s="4" t="str">
        <f t="shared" si="5"/>
        <v>----</v>
      </c>
      <c r="P41" s="1">
        <v>20535960</v>
      </c>
      <c r="Q41" s="2">
        <v>10132</v>
      </c>
      <c r="R41" s="1" t="s">
        <v>101</v>
      </c>
    </row>
    <row r="42" spans="1:18" s="1" customFormat="1" ht="15.95" customHeight="1" x14ac:dyDescent="0.25">
      <c r="A42" s="1">
        <v>1725</v>
      </c>
      <c r="B42" s="2">
        <v>43242</v>
      </c>
      <c r="C42" s="1">
        <v>9820306</v>
      </c>
      <c r="D42" s="1" t="s">
        <v>0</v>
      </c>
      <c r="E42" s="8">
        <v>0.47152777777777777</v>
      </c>
      <c r="F42" s="8">
        <v>43242.588194444441</v>
      </c>
      <c r="G42" s="8">
        <v>43242.609027777777</v>
      </c>
      <c r="H42" s="8">
        <v>43242.611111111109</v>
      </c>
      <c r="I42" s="11">
        <f t="shared" si="6"/>
        <v>2.0833333328482695E-3</v>
      </c>
      <c r="J42" s="11">
        <f t="shared" si="7"/>
        <v>2.0833333335758653E-2</v>
      </c>
      <c r="K42" s="11">
        <f t="shared" si="8"/>
        <v>43242.137499999997</v>
      </c>
      <c r="L42" s="1" t="s">
        <v>1</v>
      </c>
      <c r="M42" s="1" t="s">
        <v>2</v>
      </c>
      <c r="N42" s="3" t="s">
        <v>102</v>
      </c>
      <c r="O42" s="4" t="str">
        <f t="shared" si="5"/>
        <v>----</v>
      </c>
      <c r="P42" s="1">
        <v>50375370</v>
      </c>
      <c r="Q42" s="2">
        <v>30256</v>
      </c>
      <c r="R42" s="1" t="s">
        <v>103</v>
      </c>
    </row>
    <row r="43" spans="1:18" s="1" customFormat="1" ht="15.95" customHeight="1" x14ac:dyDescent="0.25">
      <c r="A43" s="1">
        <v>1737</v>
      </c>
      <c r="B43" s="2">
        <v>43242</v>
      </c>
      <c r="C43" s="1">
        <v>9821032</v>
      </c>
      <c r="D43" s="1" t="s">
        <v>10</v>
      </c>
      <c r="E43" s="8">
        <v>0.64583333333333337</v>
      </c>
      <c r="F43" s="8">
        <v>43242.806944444441</v>
      </c>
      <c r="G43" s="8">
        <v>43242.887499999997</v>
      </c>
      <c r="H43" s="8">
        <v>43242.906944444447</v>
      </c>
      <c r="I43" s="11">
        <f t="shared" si="6"/>
        <v>1.9444444449618459E-2</v>
      </c>
      <c r="J43" s="11">
        <f t="shared" si="7"/>
        <v>8.0555555556202307E-2</v>
      </c>
      <c r="K43" s="11">
        <f t="shared" si="8"/>
        <v>43242.241666666661</v>
      </c>
      <c r="L43" s="1" t="s">
        <v>5</v>
      </c>
      <c r="M43" s="1" t="s">
        <v>2</v>
      </c>
      <c r="N43" s="3" t="s">
        <v>104</v>
      </c>
      <c r="O43" s="4" t="str">
        <f t="shared" si="5"/>
        <v>----</v>
      </c>
      <c r="P43" s="1">
        <v>12084678</v>
      </c>
      <c r="Q43" s="2">
        <v>12569</v>
      </c>
      <c r="R43" s="1" t="s">
        <v>105</v>
      </c>
    </row>
    <row r="44" spans="1:18" s="1" customFormat="1" ht="15.95" customHeight="1" x14ac:dyDescent="0.25">
      <c r="A44" s="1">
        <v>1738</v>
      </c>
      <c r="B44" s="2">
        <v>43242</v>
      </c>
      <c r="C44" s="1">
        <v>9821032</v>
      </c>
      <c r="D44" s="1" t="s">
        <v>10</v>
      </c>
      <c r="E44" s="8">
        <v>0.64583333333333337</v>
      </c>
      <c r="F44" s="8">
        <v>43242.806944444441</v>
      </c>
      <c r="G44" s="8">
        <v>43242.887499999997</v>
      </c>
      <c r="H44" s="8">
        <v>43242.898611111108</v>
      </c>
      <c r="I44" s="11">
        <f t="shared" si="6"/>
        <v>1.1111111110949423E-2</v>
      </c>
      <c r="J44" s="11">
        <f t="shared" si="7"/>
        <v>8.0555555556202307E-2</v>
      </c>
      <c r="K44" s="11">
        <f t="shared" si="8"/>
        <v>43242.241666666661</v>
      </c>
      <c r="L44" s="1" t="s">
        <v>1</v>
      </c>
      <c r="M44" s="1" t="s">
        <v>2</v>
      </c>
      <c r="N44" s="3" t="s">
        <v>104</v>
      </c>
      <c r="O44" s="4" t="str">
        <f t="shared" si="5"/>
        <v/>
      </c>
      <c r="P44" s="1">
        <v>12084678</v>
      </c>
      <c r="Q44" s="2">
        <v>12569</v>
      </c>
      <c r="R44" s="1" t="s">
        <v>105</v>
      </c>
    </row>
    <row r="45" spans="1:18" s="1" customFormat="1" ht="15.95" customHeight="1" x14ac:dyDescent="0.25">
      <c r="A45" s="1">
        <v>1742</v>
      </c>
      <c r="B45" s="2">
        <v>43242</v>
      </c>
      <c r="C45" s="1">
        <v>9821083</v>
      </c>
      <c r="D45" s="1" t="s">
        <v>10</v>
      </c>
      <c r="E45" s="8">
        <v>0.86805555555555547</v>
      </c>
      <c r="F45" s="8">
        <v>43242.930555555555</v>
      </c>
      <c r="G45" s="8">
        <v>43242.986111111109</v>
      </c>
      <c r="H45" s="8">
        <v>43243.018055555556</v>
      </c>
      <c r="I45" s="11">
        <f t="shared" si="6"/>
        <v>3.1944444446708076E-2</v>
      </c>
      <c r="J45" s="11">
        <f t="shared" si="7"/>
        <v>5.5555555554747116E-2</v>
      </c>
      <c r="K45" s="11">
        <f t="shared" si="8"/>
        <v>43242.118055555555</v>
      </c>
      <c r="L45" s="1" t="s">
        <v>53</v>
      </c>
      <c r="M45" s="1" t="s">
        <v>2</v>
      </c>
      <c r="N45" s="3" t="s">
        <v>106</v>
      </c>
      <c r="O45" s="4" t="str">
        <f t="shared" si="5"/>
        <v>----</v>
      </c>
      <c r="P45" s="1">
        <v>50782866</v>
      </c>
      <c r="Q45" s="2">
        <v>29577</v>
      </c>
      <c r="R45" s="1" t="s">
        <v>107</v>
      </c>
    </row>
    <row r="46" spans="1:18" s="1" customFormat="1" ht="15.95" customHeight="1" x14ac:dyDescent="0.25">
      <c r="A46" s="1">
        <v>1745</v>
      </c>
      <c r="B46" s="2">
        <v>43243</v>
      </c>
      <c r="C46" s="1">
        <v>9821107</v>
      </c>
      <c r="D46" s="1" t="s">
        <v>10</v>
      </c>
      <c r="E46" s="8">
        <v>0.84305555555555556</v>
      </c>
      <c r="F46" s="8">
        <v>43242.927777777775</v>
      </c>
      <c r="G46" s="8">
        <v>43243.056250000001</v>
      </c>
      <c r="H46" s="8">
        <v>43243.077777777777</v>
      </c>
      <c r="I46" s="11">
        <f t="shared" si="6"/>
        <v>2.1527777775190771E-2</v>
      </c>
      <c r="J46" s="11">
        <f t="shared" si="7"/>
        <v>0.12847222222626442</v>
      </c>
      <c r="K46" s="11">
        <f t="shared" si="8"/>
        <v>43242.213194444448</v>
      </c>
      <c r="L46" s="1" t="s">
        <v>1</v>
      </c>
      <c r="M46" s="1" t="s">
        <v>2</v>
      </c>
      <c r="N46" s="3" t="s">
        <v>108</v>
      </c>
      <c r="O46" s="4" t="str">
        <f t="shared" si="5"/>
        <v>----</v>
      </c>
      <c r="P46" s="1">
        <v>11550912</v>
      </c>
      <c r="Q46" s="2">
        <v>18347</v>
      </c>
      <c r="R46" s="1" t="s">
        <v>109</v>
      </c>
    </row>
    <row r="47" spans="1:18" s="1" customFormat="1" ht="15.95" customHeight="1" x14ac:dyDescent="0.25">
      <c r="A47" s="1">
        <v>1746</v>
      </c>
      <c r="B47" s="2">
        <v>43243</v>
      </c>
      <c r="C47" s="1">
        <v>9821111</v>
      </c>
      <c r="D47" s="1" t="s">
        <v>10</v>
      </c>
      <c r="E47" s="8">
        <v>0.66527777777777775</v>
      </c>
      <c r="F47" s="8">
        <v>43242.951388888891</v>
      </c>
      <c r="G47" s="8">
        <v>43243.056944444441</v>
      </c>
      <c r="H47" s="8">
        <v>43243.077777777777</v>
      </c>
      <c r="I47" s="11">
        <f t="shared" si="6"/>
        <v>2.0833333335758653E-2</v>
      </c>
      <c r="J47" s="11">
        <f t="shared" si="7"/>
        <v>0.10555555555038154</v>
      </c>
      <c r="K47" s="11">
        <f t="shared" si="8"/>
        <v>43242.391666666663</v>
      </c>
      <c r="L47" s="1" t="s">
        <v>1</v>
      </c>
      <c r="M47" s="1" t="s">
        <v>2</v>
      </c>
      <c r="N47" s="3" t="s">
        <v>110</v>
      </c>
      <c r="O47" s="4" t="str">
        <f t="shared" si="5"/>
        <v>----</v>
      </c>
      <c r="P47" s="1">
        <v>50283860</v>
      </c>
      <c r="Q47" s="2">
        <v>13249</v>
      </c>
      <c r="R47" s="1" t="s">
        <v>111</v>
      </c>
    </row>
    <row r="48" spans="1:18" s="1" customFormat="1" ht="15.95" customHeight="1" x14ac:dyDescent="0.25">
      <c r="A48" s="1">
        <v>1747</v>
      </c>
      <c r="B48" s="2">
        <v>43243</v>
      </c>
      <c r="C48" s="1">
        <v>9821114</v>
      </c>
      <c r="D48" s="1" t="s">
        <v>10</v>
      </c>
      <c r="E48" s="8">
        <v>0.86111111111111116</v>
      </c>
      <c r="F48" s="8">
        <v>43243.015277777777</v>
      </c>
      <c r="G48" s="8">
        <v>43243.057638888888</v>
      </c>
      <c r="H48" s="8">
        <v>43243.084722222222</v>
      </c>
      <c r="I48" s="11">
        <f t="shared" si="6"/>
        <v>2.7083333334303461E-2</v>
      </c>
      <c r="J48" s="11">
        <f t="shared" si="7"/>
        <v>4.2361111110949423E-2</v>
      </c>
      <c r="K48" s="11">
        <f t="shared" si="8"/>
        <v>43242.196527777778</v>
      </c>
      <c r="L48" s="1" t="s">
        <v>1</v>
      </c>
      <c r="M48" s="1" t="s">
        <v>2</v>
      </c>
      <c r="N48" s="3" t="s">
        <v>112</v>
      </c>
      <c r="O48" s="4" t="str">
        <f t="shared" si="5"/>
        <v>----</v>
      </c>
      <c r="P48" s="1">
        <v>11738040</v>
      </c>
      <c r="Q48" s="2">
        <v>21376</v>
      </c>
      <c r="R48" s="1" t="s">
        <v>113</v>
      </c>
    </row>
    <row r="49" spans="1:18" s="1" customFormat="1" ht="15.95" customHeight="1" x14ac:dyDescent="0.25">
      <c r="A49" s="1">
        <v>1748</v>
      </c>
      <c r="B49" s="2">
        <v>43243</v>
      </c>
      <c r="C49" s="1">
        <v>9821140</v>
      </c>
      <c r="D49" s="1" t="s">
        <v>10</v>
      </c>
      <c r="E49" s="8">
        <v>0.96736111111111101</v>
      </c>
      <c r="F49" s="8">
        <v>43243.194444444445</v>
      </c>
      <c r="G49" s="8">
        <v>43243.222222222219</v>
      </c>
      <c r="H49" s="8">
        <v>43243.256944444445</v>
      </c>
      <c r="I49" s="11">
        <f t="shared" si="6"/>
        <v>3.4722222226264421E-2</v>
      </c>
      <c r="J49" s="11">
        <f t="shared" si="7"/>
        <v>2.7777777773735579E-2</v>
      </c>
      <c r="K49" s="11">
        <f t="shared" si="8"/>
        <v>43242.254861111105</v>
      </c>
      <c r="L49" s="1" t="s">
        <v>1</v>
      </c>
      <c r="M49" s="1" t="s">
        <v>2</v>
      </c>
      <c r="N49" s="3" t="s">
        <v>114</v>
      </c>
      <c r="O49" s="4" t="str">
        <f t="shared" si="5"/>
        <v>----</v>
      </c>
      <c r="P49" s="1">
        <v>50513822</v>
      </c>
      <c r="Q49" s="2">
        <v>11218</v>
      </c>
      <c r="R49" s="1" t="s">
        <v>115</v>
      </c>
    </row>
    <row r="50" spans="1:18" s="1" customFormat="1" ht="15.95" customHeight="1" x14ac:dyDescent="0.25">
      <c r="A50" s="1">
        <v>1770</v>
      </c>
      <c r="B50" s="2">
        <v>43243</v>
      </c>
      <c r="C50" s="1">
        <v>9823536</v>
      </c>
      <c r="D50" s="1" t="s">
        <v>10</v>
      </c>
      <c r="E50" s="8">
        <v>0.83472222222222225</v>
      </c>
      <c r="F50" s="8">
        <v>43243.853472222225</v>
      </c>
      <c r="G50" s="8">
        <v>43243.872916666667</v>
      </c>
      <c r="H50" s="8">
        <v>43243.913194444445</v>
      </c>
      <c r="I50" s="11">
        <f t="shared" si="6"/>
        <v>4.0277777778101154E-2</v>
      </c>
      <c r="J50" s="11">
        <f t="shared" si="7"/>
        <v>1.9444444442342501E-2</v>
      </c>
      <c r="K50" s="11">
        <f t="shared" si="8"/>
        <v>43243.038194444445</v>
      </c>
      <c r="L50" s="1" t="s">
        <v>1</v>
      </c>
      <c r="M50" s="1" t="s">
        <v>2</v>
      </c>
      <c r="N50" s="3" t="s">
        <v>116</v>
      </c>
      <c r="O50" s="4" t="str">
        <f t="shared" si="5"/>
        <v>----</v>
      </c>
      <c r="P50" s="1">
        <v>60180045</v>
      </c>
      <c r="Q50" s="2">
        <v>7853</v>
      </c>
      <c r="R50" s="1" t="s">
        <v>117</v>
      </c>
    </row>
    <row r="51" spans="1:18" s="1" customFormat="1" ht="15.95" customHeight="1" x14ac:dyDescent="0.25">
      <c r="A51" s="1">
        <v>1783</v>
      </c>
      <c r="B51" s="2">
        <v>43244</v>
      </c>
      <c r="C51" s="1">
        <v>9824712</v>
      </c>
      <c r="D51" s="1" t="s">
        <v>0</v>
      </c>
      <c r="E51" s="8">
        <v>0.37152777777777773</v>
      </c>
      <c r="F51" s="8">
        <v>43244.468055555553</v>
      </c>
      <c r="G51" s="8">
        <v>43244.540972222225</v>
      </c>
      <c r="H51" s="8">
        <v>43244.557638888888</v>
      </c>
      <c r="I51" s="11">
        <f t="shared" si="6"/>
        <v>1.6666666662786156E-2</v>
      </c>
      <c r="J51" s="11">
        <f t="shared" si="7"/>
        <v>7.2916666671517305E-2</v>
      </c>
      <c r="K51" s="11">
        <f t="shared" si="8"/>
        <v>43244.169444444444</v>
      </c>
      <c r="L51" s="1" t="s">
        <v>1</v>
      </c>
      <c r="M51" s="1" t="s">
        <v>2</v>
      </c>
      <c r="N51" s="3" t="s">
        <v>118</v>
      </c>
      <c r="O51" s="4" t="str">
        <f t="shared" si="5"/>
        <v>----</v>
      </c>
      <c r="P51" s="1">
        <v>20418488</v>
      </c>
      <c r="Q51" s="2">
        <v>8801</v>
      </c>
      <c r="R51" s="1" t="s">
        <v>119</v>
      </c>
    </row>
    <row r="52" spans="1:18" s="1" customFormat="1" ht="15.95" customHeight="1" x14ac:dyDescent="0.25">
      <c r="A52" s="1">
        <v>1785</v>
      </c>
      <c r="B52" s="2">
        <v>43244</v>
      </c>
      <c r="C52" s="1">
        <v>9825113</v>
      </c>
      <c r="D52" s="1" t="s">
        <v>0</v>
      </c>
      <c r="E52" s="8">
        <v>0.51180555555555551</v>
      </c>
      <c r="F52" s="8">
        <v>43244.538194444445</v>
      </c>
      <c r="G52" s="8">
        <v>43244.552777777775</v>
      </c>
      <c r="H52" s="8">
        <v>43244.561111111114</v>
      </c>
      <c r="I52" s="11">
        <f t="shared" si="6"/>
        <v>8.3333333386690356E-3</v>
      </c>
      <c r="J52" s="11">
        <f t="shared" si="7"/>
        <v>1.4583333329937886E-2</v>
      </c>
      <c r="K52" s="11">
        <f t="shared" si="8"/>
        <v>43244.040972222218</v>
      </c>
      <c r="L52" s="1" t="s">
        <v>1</v>
      </c>
      <c r="M52" s="1" t="s">
        <v>2</v>
      </c>
      <c r="N52" s="3" t="s">
        <v>120</v>
      </c>
      <c r="O52" s="4" t="str">
        <f t="shared" si="5"/>
        <v>----</v>
      </c>
      <c r="P52" s="1">
        <v>20393582</v>
      </c>
      <c r="Q52" s="2">
        <v>12012</v>
      </c>
      <c r="R52" s="1" t="s">
        <v>121</v>
      </c>
    </row>
    <row r="53" spans="1:18" s="1" customFormat="1" ht="15.95" customHeight="1" x14ac:dyDescent="0.25">
      <c r="A53" s="1">
        <v>1788</v>
      </c>
      <c r="B53" s="2">
        <v>43244</v>
      </c>
      <c r="C53" s="1">
        <v>9825242</v>
      </c>
      <c r="D53" s="1" t="s">
        <v>0</v>
      </c>
      <c r="E53" s="8">
        <v>0.53263888888888888</v>
      </c>
      <c r="F53" s="8">
        <v>43244.55972222222</v>
      </c>
      <c r="G53" s="8">
        <v>43244.565972222219</v>
      </c>
      <c r="H53" s="8">
        <v>43244.57708333333</v>
      </c>
      <c r="I53" s="11">
        <f t="shared" si="6"/>
        <v>1.1111111110949423E-2</v>
      </c>
      <c r="J53" s="11">
        <f t="shared" si="7"/>
        <v>6.2499999985448085E-3</v>
      </c>
      <c r="K53" s="11">
        <f t="shared" si="8"/>
        <v>43244.033333333333</v>
      </c>
      <c r="L53" s="1" t="s">
        <v>1</v>
      </c>
      <c r="M53" s="1" t="s">
        <v>2</v>
      </c>
      <c r="N53" s="3" t="s">
        <v>122</v>
      </c>
      <c r="O53" s="4" t="str">
        <f t="shared" si="5"/>
        <v>----</v>
      </c>
      <c r="P53" s="1">
        <v>404751</v>
      </c>
      <c r="Q53" s="2">
        <v>12396</v>
      </c>
      <c r="R53" s="1" t="s">
        <v>123</v>
      </c>
    </row>
    <row r="54" spans="1:18" s="1" customFormat="1" ht="15.95" customHeight="1" x14ac:dyDescent="0.25">
      <c r="A54" s="1">
        <v>1789</v>
      </c>
      <c r="B54" s="2">
        <v>43244</v>
      </c>
      <c r="C54" s="1">
        <v>9825276</v>
      </c>
      <c r="D54" s="1" t="s">
        <v>0</v>
      </c>
      <c r="E54" s="8">
        <v>0.41041666666666665</v>
      </c>
      <c r="F54" s="8">
        <v>43244.55</v>
      </c>
      <c r="G54" s="8">
        <v>43244.572916666664</v>
      </c>
      <c r="H54" s="8">
        <v>43244.591666666667</v>
      </c>
      <c r="I54" s="11">
        <f t="shared" si="6"/>
        <v>1.8750000002910383E-2</v>
      </c>
      <c r="J54" s="11">
        <f t="shared" si="7"/>
        <v>2.2916666661330964E-2</v>
      </c>
      <c r="K54" s="11">
        <f t="shared" si="8"/>
        <v>43244.162499999999</v>
      </c>
      <c r="L54" s="1" t="s">
        <v>1</v>
      </c>
      <c r="M54" s="1" t="s">
        <v>2</v>
      </c>
      <c r="N54" s="3" t="s">
        <v>124</v>
      </c>
      <c r="O54" s="4" t="str">
        <f t="shared" si="5"/>
        <v>----</v>
      </c>
      <c r="P54" s="1">
        <v>809928</v>
      </c>
      <c r="Q54" s="2">
        <v>15055</v>
      </c>
      <c r="R54" s="1" t="s">
        <v>125</v>
      </c>
    </row>
    <row r="55" spans="1:18" s="1" customFormat="1" ht="15.95" customHeight="1" x14ac:dyDescent="0.25">
      <c r="A55" s="1">
        <v>1793</v>
      </c>
      <c r="B55" s="2">
        <v>43244</v>
      </c>
      <c r="C55" s="1">
        <v>9825961</v>
      </c>
      <c r="D55" s="1" t="s">
        <v>0</v>
      </c>
      <c r="E55" s="8">
        <v>0.41597222222222219</v>
      </c>
      <c r="F55" s="8">
        <v>43244.645138888889</v>
      </c>
      <c r="G55" s="8">
        <v>43244.713194444441</v>
      </c>
      <c r="H55" s="8">
        <v>43244.725694444445</v>
      </c>
      <c r="I55" s="11">
        <f t="shared" si="6"/>
        <v>1.2500000004365575E-2</v>
      </c>
      <c r="J55" s="11">
        <f t="shared" si="7"/>
        <v>6.8055555551836733E-2</v>
      </c>
      <c r="K55" s="11">
        <f t="shared" si="8"/>
        <v>43244.297222222216</v>
      </c>
      <c r="L55" s="1" t="s">
        <v>1</v>
      </c>
      <c r="M55" s="1" t="s">
        <v>2</v>
      </c>
      <c r="N55" s="3" t="s">
        <v>126</v>
      </c>
      <c r="O55" s="4" t="str">
        <f t="shared" si="5"/>
        <v>----</v>
      </c>
      <c r="P55" s="1">
        <v>20038149</v>
      </c>
      <c r="Q55" s="2">
        <v>17587</v>
      </c>
      <c r="R55" s="1" t="s">
        <v>127</v>
      </c>
    </row>
    <row r="56" spans="1:18" s="1" customFormat="1" ht="15.95" customHeight="1" x14ac:dyDescent="0.25">
      <c r="A56" s="1">
        <v>1796</v>
      </c>
      <c r="B56" s="2">
        <v>43246</v>
      </c>
      <c r="C56" s="1">
        <v>9829015</v>
      </c>
      <c r="D56" s="1" t="s">
        <v>10</v>
      </c>
      <c r="E56" s="8">
        <v>0.9145833333333333</v>
      </c>
      <c r="F56" s="8">
        <v>43246.006249999999</v>
      </c>
      <c r="G56" s="8">
        <v>43246.043749999997</v>
      </c>
      <c r="H56" s="8">
        <v>43246.074999999997</v>
      </c>
      <c r="I56" s="11">
        <f t="shared" si="6"/>
        <v>3.125E-2</v>
      </c>
      <c r="J56" s="11">
        <f t="shared" si="7"/>
        <v>3.7499999998544808E-2</v>
      </c>
      <c r="K56" s="11">
        <f t="shared" si="8"/>
        <v>43245.129166666666</v>
      </c>
      <c r="L56" s="1" t="s">
        <v>53</v>
      </c>
      <c r="M56" s="1" t="s">
        <v>2</v>
      </c>
      <c r="N56" s="3" t="s">
        <v>128</v>
      </c>
      <c r="O56" s="4" t="str">
        <f t="shared" si="5"/>
        <v>----</v>
      </c>
      <c r="P56" s="1">
        <v>20396068</v>
      </c>
      <c r="Q56" s="2">
        <v>28077</v>
      </c>
      <c r="R56" s="1" t="s">
        <v>129</v>
      </c>
    </row>
    <row r="57" spans="1:18" s="1" customFormat="1" ht="15.95" customHeight="1" x14ac:dyDescent="0.25">
      <c r="A57" s="1">
        <v>1808</v>
      </c>
      <c r="B57" s="2">
        <v>43248</v>
      </c>
      <c r="C57" s="1">
        <v>9830015</v>
      </c>
      <c r="D57" s="1" t="s">
        <v>10</v>
      </c>
      <c r="E57" s="8">
        <v>1.3888888888888888E-2</v>
      </c>
      <c r="F57" s="8">
        <v>43248.033333333333</v>
      </c>
      <c r="G57" s="8">
        <v>43248.054166666669</v>
      </c>
      <c r="H57" s="8">
        <v>43248.099305555559</v>
      </c>
      <c r="I57" s="11">
        <f t="shared" ref="I57:I60" si="9">SUM(H57-G57)</f>
        <v>4.5138888890505768E-2</v>
      </c>
      <c r="J57" s="11">
        <f t="shared" ref="J57:J59" si="10">SUM(G57-F57)</f>
        <v>2.0833333335758653E-2</v>
      </c>
      <c r="K57" s="11">
        <f t="shared" ref="K57:K61" si="11">SUM(G57-E57)</f>
        <v>43248.040277777778</v>
      </c>
      <c r="L57" s="1" t="s">
        <v>53</v>
      </c>
      <c r="M57" s="1" t="s">
        <v>2</v>
      </c>
      <c r="N57" s="3" t="s">
        <v>130</v>
      </c>
      <c r="O57" s="4" t="e">
        <f>IF(P57&lt;&gt;#REF!,"----","")</f>
        <v>#REF!</v>
      </c>
      <c r="P57" s="1">
        <v>50033161</v>
      </c>
      <c r="Q57" s="2">
        <v>10483</v>
      </c>
      <c r="R57" s="1" t="s">
        <v>131</v>
      </c>
    </row>
    <row r="58" spans="1:18" s="1" customFormat="1" ht="15.95" customHeight="1" x14ac:dyDescent="0.25">
      <c r="A58" s="1">
        <v>1810</v>
      </c>
      <c r="B58" s="2">
        <v>43244</v>
      </c>
      <c r="C58" s="1">
        <v>9826348</v>
      </c>
      <c r="D58" s="1" t="s">
        <v>10</v>
      </c>
      <c r="E58" s="8">
        <v>0.875</v>
      </c>
      <c r="F58" s="8">
        <v>43244.880555555559</v>
      </c>
      <c r="G58" s="8">
        <v>43244.978472222225</v>
      </c>
      <c r="H58" s="8">
        <v>43245.013888888891</v>
      </c>
      <c r="I58" s="11">
        <f t="shared" si="9"/>
        <v>3.5416666665696539E-2</v>
      </c>
      <c r="J58" s="11">
        <f t="shared" si="10"/>
        <v>9.7916666665696539E-2</v>
      </c>
      <c r="K58" s="11">
        <f t="shared" si="11"/>
        <v>43244.103472222225</v>
      </c>
      <c r="L58" s="1" t="s">
        <v>1</v>
      </c>
      <c r="M58" s="1" t="s">
        <v>2</v>
      </c>
      <c r="N58" s="3" t="s">
        <v>132</v>
      </c>
      <c r="O58" s="4" t="str">
        <f t="shared" ref="O58:O63" si="12">IF(P58&lt;&gt;P57,"----","")</f>
        <v>----</v>
      </c>
      <c r="P58" s="1">
        <v>355708</v>
      </c>
      <c r="Q58" s="2">
        <v>10293</v>
      </c>
      <c r="R58" s="1" t="s">
        <v>133</v>
      </c>
    </row>
    <row r="59" spans="1:18" s="1" customFormat="1" ht="15.95" customHeight="1" x14ac:dyDescent="0.25">
      <c r="A59" s="1">
        <v>1814</v>
      </c>
      <c r="B59" s="2">
        <v>43245</v>
      </c>
      <c r="C59" s="1">
        <v>9826413</v>
      </c>
      <c r="D59" s="1" t="s">
        <v>10</v>
      </c>
      <c r="E59" s="8">
        <v>0.18124999999999999</v>
      </c>
      <c r="F59" s="8">
        <v>43245.204861111109</v>
      </c>
      <c r="G59" s="8">
        <v>43245.22152777778</v>
      </c>
      <c r="H59" s="8">
        <v>43245.253472222219</v>
      </c>
      <c r="I59" s="11">
        <f t="shared" si="9"/>
        <v>3.1944444439432118E-2</v>
      </c>
      <c r="J59" s="11">
        <f t="shared" si="10"/>
        <v>1.6666666670062114E-2</v>
      </c>
      <c r="K59" s="11">
        <f t="shared" si="11"/>
        <v>43245.040277777778</v>
      </c>
      <c r="L59" s="1" t="s">
        <v>1</v>
      </c>
      <c r="M59" s="1" t="s">
        <v>2</v>
      </c>
      <c r="N59" s="3" t="s">
        <v>134</v>
      </c>
      <c r="O59" s="4" t="str">
        <f t="shared" si="12"/>
        <v>----</v>
      </c>
      <c r="P59" s="1">
        <v>20656926</v>
      </c>
      <c r="Q59" s="2">
        <v>10475</v>
      </c>
      <c r="R59" s="1" t="s">
        <v>135</v>
      </c>
    </row>
    <row r="60" spans="1:18" s="1" customFormat="1" ht="15.95" customHeight="1" x14ac:dyDescent="0.25">
      <c r="A60" s="1">
        <v>1815</v>
      </c>
      <c r="B60" s="2">
        <v>43248</v>
      </c>
      <c r="C60" s="1">
        <v>9830385</v>
      </c>
      <c r="D60" s="1" t="s">
        <v>0</v>
      </c>
      <c r="E60" s="8">
        <v>0.55277777777777781</v>
      </c>
      <c r="F60" s="8">
        <v>43248.71597222222</v>
      </c>
      <c r="G60" s="8">
        <v>43248.727083333331</v>
      </c>
      <c r="H60" s="8">
        <v>43248.847222222219</v>
      </c>
      <c r="I60" s="11">
        <f t="shared" si="9"/>
        <v>0.12013888888759539</v>
      </c>
      <c r="J60" s="11">
        <f t="shared" ref="J60:J80" si="13">SUM(G60-F60)</f>
        <v>1.1111111110949423E-2</v>
      </c>
      <c r="K60" s="11">
        <f t="shared" si="11"/>
        <v>43248.174305555556</v>
      </c>
      <c r="L60" s="1" t="s">
        <v>1</v>
      </c>
      <c r="M60" s="1" t="s">
        <v>2</v>
      </c>
      <c r="N60" s="3" t="s">
        <v>136</v>
      </c>
      <c r="O60" s="4" t="str">
        <f t="shared" si="12"/>
        <v>----</v>
      </c>
      <c r="P60" s="1">
        <v>50312531</v>
      </c>
      <c r="Q60" s="2">
        <v>9912</v>
      </c>
      <c r="R60" s="1" t="s">
        <v>137</v>
      </c>
    </row>
    <row r="61" spans="1:18" s="1" customFormat="1" ht="15.95" customHeight="1" x14ac:dyDescent="0.25">
      <c r="A61" s="1">
        <v>1818</v>
      </c>
      <c r="B61" s="2">
        <v>43245</v>
      </c>
      <c r="C61" s="1">
        <v>9826875</v>
      </c>
      <c r="D61" s="1" t="s">
        <v>0</v>
      </c>
      <c r="E61" s="8">
        <v>0.35902777777777778</v>
      </c>
      <c r="F61" s="8">
        <v>43245.394444444442</v>
      </c>
      <c r="G61" s="8">
        <v>43245.416666666664</v>
      </c>
      <c r="H61" s="8">
        <v>43245.446527777778</v>
      </c>
      <c r="I61" s="11">
        <f t="shared" ref="I61:I80" si="14">SUM(H61-G61)</f>
        <v>2.9861111113859806E-2</v>
      </c>
      <c r="J61" s="11">
        <f t="shared" si="13"/>
        <v>2.2222222221898846E-2</v>
      </c>
      <c r="K61" s="11">
        <f t="shared" si="11"/>
        <v>43245.057638888888</v>
      </c>
      <c r="L61" s="1" t="s">
        <v>1</v>
      </c>
      <c r="M61" s="1" t="s">
        <v>2</v>
      </c>
      <c r="N61" s="3" t="s">
        <v>138</v>
      </c>
      <c r="O61" s="4" t="str">
        <f t="shared" si="12"/>
        <v>----</v>
      </c>
      <c r="P61" s="1">
        <v>60354773</v>
      </c>
      <c r="Q61" s="2">
        <v>23158</v>
      </c>
      <c r="R61" s="1" t="s">
        <v>139</v>
      </c>
    </row>
    <row r="62" spans="1:18" s="1" customFormat="1" ht="15.95" customHeight="1" x14ac:dyDescent="0.25">
      <c r="A62" s="1">
        <v>1820</v>
      </c>
      <c r="B62" s="2">
        <v>43245</v>
      </c>
      <c r="C62" s="1">
        <v>9827793</v>
      </c>
      <c r="D62" s="1" t="s">
        <v>0</v>
      </c>
      <c r="E62" s="8">
        <v>0.4826388888888889</v>
      </c>
      <c r="F62" s="8">
        <v>43245.500694444447</v>
      </c>
      <c r="G62" s="8">
        <v>43245.563194444447</v>
      </c>
      <c r="H62" s="8">
        <v>43245.597916666666</v>
      </c>
      <c r="I62" s="11">
        <f t="shared" si="14"/>
        <v>3.4722222218988463E-2</v>
      </c>
      <c r="J62" s="11">
        <f t="shared" si="13"/>
        <v>6.25E-2</v>
      </c>
      <c r="K62" s="11">
        <f t="shared" ref="K62:K81" si="15">SUM(G62-E62)</f>
        <v>43245.080555555556</v>
      </c>
      <c r="L62" s="1" t="s">
        <v>1</v>
      </c>
      <c r="M62" s="1" t="s">
        <v>2</v>
      </c>
      <c r="N62" s="3" t="s">
        <v>140</v>
      </c>
      <c r="O62" s="4" t="str">
        <f t="shared" si="12"/>
        <v>----</v>
      </c>
      <c r="P62" s="1">
        <v>50424577</v>
      </c>
      <c r="Q62" s="2">
        <v>9387</v>
      </c>
      <c r="R62" s="1" t="s">
        <v>141</v>
      </c>
    </row>
    <row r="63" spans="1:18" s="1" customFormat="1" ht="15.95" customHeight="1" x14ac:dyDescent="0.25">
      <c r="A63" s="1">
        <v>1821</v>
      </c>
      <c r="B63" s="2">
        <v>43245</v>
      </c>
      <c r="C63" s="1">
        <v>9827793</v>
      </c>
      <c r="D63" s="1" t="s">
        <v>0</v>
      </c>
      <c r="E63" s="8">
        <v>0.4826388888888889</v>
      </c>
      <c r="F63" s="8">
        <v>43245.500694444447</v>
      </c>
      <c r="G63" s="8">
        <v>43245.563194444447</v>
      </c>
      <c r="H63" s="8">
        <v>43245.597916666666</v>
      </c>
      <c r="I63" s="11">
        <f t="shared" si="14"/>
        <v>3.4722222218988463E-2</v>
      </c>
      <c r="J63" s="11">
        <f t="shared" si="13"/>
        <v>6.25E-2</v>
      </c>
      <c r="K63" s="11">
        <f t="shared" si="15"/>
        <v>43245.080555555556</v>
      </c>
      <c r="L63" s="1" t="s">
        <v>5</v>
      </c>
      <c r="M63" s="1" t="s">
        <v>2</v>
      </c>
      <c r="N63" s="3" t="s">
        <v>140</v>
      </c>
      <c r="O63" s="4" t="str">
        <f t="shared" si="12"/>
        <v/>
      </c>
      <c r="P63" s="1">
        <v>50424577</v>
      </c>
      <c r="Q63" s="2">
        <v>9387</v>
      </c>
      <c r="R63" s="1" t="s">
        <v>141</v>
      </c>
    </row>
    <row r="64" spans="1:18" s="1" customFormat="1" ht="15.95" customHeight="1" x14ac:dyDescent="0.25">
      <c r="A64" s="1">
        <v>1862</v>
      </c>
      <c r="B64" s="2">
        <v>43246</v>
      </c>
      <c r="C64" s="1">
        <v>9829310</v>
      </c>
      <c r="D64" s="1" t="s">
        <v>0</v>
      </c>
      <c r="E64" s="8">
        <v>0.51458333333333328</v>
      </c>
      <c r="F64" s="8">
        <v>43246.611805555556</v>
      </c>
      <c r="G64" s="8">
        <v>43246.648611111108</v>
      </c>
      <c r="H64" s="8">
        <v>43246.668055555558</v>
      </c>
      <c r="I64" s="11">
        <f t="shared" si="14"/>
        <v>1.9444444449618459E-2</v>
      </c>
      <c r="J64" s="11">
        <f t="shared" si="13"/>
        <v>3.6805555551836733E-2</v>
      </c>
      <c r="K64" s="11">
        <f t="shared" si="15"/>
        <v>43246.134027777778</v>
      </c>
      <c r="L64" s="1" t="s">
        <v>53</v>
      </c>
      <c r="M64" s="1" t="s">
        <v>2</v>
      </c>
      <c r="N64" s="3" t="s">
        <v>142</v>
      </c>
      <c r="O64" s="4" t="e">
        <f>IF(P64&lt;&gt;#REF!,"----","")</f>
        <v>#REF!</v>
      </c>
      <c r="P64" s="1">
        <v>50678403</v>
      </c>
      <c r="Q64" s="2">
        <v>22314</v>
      </c>
      <c r="R64" s="1" t="s">
        <v>143</v>
      </c>
    </row>
    <row r="65" spans="1:18" s="1" customFormat="1" ht="15.95" customHeight="1" x14ac:dyDescent="0.25">
      <c r="A65" s="1">
        <v>1865</v>
      </c>
      <c r="B65" s="2">
        <v>43246</v>
      </c>
      <c r="C65" s="1">
        <v>9829330</v>
      </c>
      <c r="D65" s="1" t="s">
        <v>0</v>
      </c>
      <c r="E65" s="8">
        <v>0.6430555555555556</v>
      </c>
      <c r="F65" s="8">
        <v>43246.65</v>
      </c>
      <c r="G65" s="8">
        <v>43246.663888888892</v>
      </c>
      <c r="H65" s="8">
        <v>43246.723611111112</v>
      </c>
      <c r="I65" s="11">
        <f t="shared" si="14"/>
        <v>5.9722222220443655E-2</v>
      </c>
      <c r="J65" s="11">
        <f t="shared" si="13"/>
        <v>1.3888888890505768E-2</v>
      </c>
      <c r="K65" s="11">
        <f t="shared" si="15"/>
        <v>43246.020833333336</v>
      </c>
      <c r="L65" s="1" t="s">
        <v>53</v>
      </c>
      <c r="M65" s="1" t="s">
        <v>2</v>
      </c>
      <c r="N65" s="3" t="s">
        <v>144</v>
      </c>
      <c r="O65" s="4" t="str">
        <f>IF(P65&lt;&gt;P64,"----","")</f>
        <v>----</v>
      </c>
      <c r="P65" s="1">
        <v>50038166</v>
      </c>
      <c r="Q65" s="2">
        <v>26428</v>
      </c>
      <c r="R65" s="1" t="s">
        <v>145</v>
      </c>
    </row>
    <row r="66" spans="1:18" s="1" customFormat="1" ht="15.95" customHeight="1" x14ac:dyDescent="0.25">
      <c r="A66" s="1">
        <v>1937</v>
      </c>
      <c r="B66" s="2">
        <v>43248</v>
      </c>
      <c r="C66" s="1">
        <v>9830294</v>
      </c>
      <c r="D66" s="1" t="s">
        <v>0</v>
      </c>
      <c r="E66" s="8">
        <v>0.50902777777777775</v>
      </c>
      <c r="F66" s="8">
        <v>43248.550694444442</v>
      </c>
      <c r="G66" s="8">
        <v>43248.658333333333</v>
      </c>
      <c r="H66" s="8">
        <v>43248.67291666667</v>
      </c>
      <c r="I66" s="11">
        <f t="shared" si="14"/>
        <v>1.4583333337213844E-2</v>
      </c>
      <c r="J66" s="11">
        <f t="shared" si="13"/>
        <v>0.10763888889050577</v>
      </c>
      <c r="K66" s="11">
        <f t="shared" si="15"/>
        <v>43248.149305555555</v>
      </c>
      <c r="L66" s="1" t="s">
        <v>53</v>
      </c>
      <c r="M66" s="1" t="s">
        <v>2</v>
      </c>
      <c r="N66" s="3" t="s">
        <v>146</v>
      </c>
      <c r="O66" s="4" t="str">
        <f>IF(P66&lt;&gt;P65,"----","")</f>
        <v>----</v>
      </c>
      <c r="P66" s="1">
        <v>11858865</v>
      </c>
      <c r="Q66" s="2">
        <v>12222</v>
      </c>
      <c r="R66" s="1" t="s">
        <v>147</v>
      </c>
    </row>
    <row r="67" spans="1:18" s="1" customFormat="1" ht="15.95" customHeight="1" x14ac:dyDescent="0.25">
      <c r="A67" s="1">
        <v>1952</v>
      </c>
      <c r="B67" s="2">
        <v>43248</v>
      </c>
      <c r="C67" s="1">
        <v>9830491</v>
      </c>
      <c r="D67" s="1" t="s">
        <v>10</v>
      </c>
      <c r="E67" s="8">
        <v>0.85833333333333339</v>
      </c>
      <c r="F67" s="8">
        <v>43248.882638888892</v>
      </c>
      <c r="G67" s="8">
        <v>43248.918055555558</v>
      </c>
      <c r="H67" s="8">
        <v>43248.945138888892</v>
      </c>
      <c r="I67" s="11">
        <f t="shared" si="14"/>
        <v>2.7083333334303461E-2</v>
      </c>
      <c r="J67" s="11">
        <f t="shared" si="13"/>
        <v>3.5416666665696539E-2</v>
      </c>
      <c r="K67" s="11">
        <f t="shared" si="15"/>
        <v>43248.059722222228</v>
      </c>
      <c r="L67" s="1" t="s">
        <v>1</v>
      </c>
      <c r="M67" s="1" t="s">
        <v>2</v>
      </c>
      <c r="N67" s="3" t="s">
        <v>148</v>
      </c>
      <c r="O67" s="4" t="str">
        <f>IF(P67&lt;&gt;P66,"----","")</f>
        <v>----</v>
      </c>
      <c r="P67" s="1">
        <v>50208425</v>
      </c>
      <c r="Q67" s="2">
        <v>36362</v>
      </c>
      <c r="R67" s="1" t="s">
        <v>149</v>
      </c>
    </row>
    <row r="68" spans="1:18" s="1" customFormat="1" ht="15.95" customHeight="1" x14ac:dyDescent="0.25">
      <c r="A68" s="1">
        <v>1963</v>
      </c>
      <c r="B68" s="2">
        <v>43249</v>
      </c>
      <c r="C68" s="1">
        <v>9830563</v>
      </c>
      <c r="D68" s="1" t="s">
        <v>10</v>
      </c>
      <c r="E68" s="8">
        <v>3.7499999999999999E-2</v>
      </c>
      <c r="F68" s="8">
        <v>43249.043749999997</v>
      </c>
      <c r="G68" s="8">
        <v>43249.089583333334</v>
      </c>
      <c r="H68" s="8">
        <v>43249.115972222222</v>
      </c>
      <c r="I68" s="11">
        <f t="shared" si="14"/>
        <v>2.6388888887595385E-2</v>
      </c>
      <c r="J68" s="11">
        <f t="shared" si="13"/>
        <v>4.5833333337213844E-2</v>
      </c>
      <c r="K68" s="11">
        <f t="shared" si="15"/>
        <v>43249.052083333336</v>
      </c>
      <c r="L68" s="1" t="s">
        <v>53</v>
      </c>
      <c r="M68" s="1" t="s">
        <v>2</v>
      </c>
      <c r="N68" s="3" t="s">
        <v>150</v>
      </c>
      <c r="O68" s="4" t="str">
        <f>IF(P68&lt;&gt;P67,"----","")</f>
        <v>----</v>
      </c>
      <c r="P68" s="1">
        <v>60355584</v>
      </c>
      <c r="Q68" s="2">
        <v>28215</v>
      </c>
      <c r="R68" s="1" t="s">
        <v>151</v>
      </c>
    </row>
    <row r="69" spans="1:18" s="1" customFormat="1" ht="15.95" customHeight="1" x14ac:dyDescent="0.25">
      <c r="A69" s="1">
        <v>1984</v>
      </c>
      <c r="B69" s="2">
        <v>43249</v>
      </c>
      <c r="C69" s="1">
        <v>9832775</v>
      </c>
      <c r="D69" s="1" t="s">
        <v>0</v>
      </c>
      <c r="E69" s="8">
        <v>0.56736111111111109</v>
      </c>
      <c r="F69" s="8">
        <v>43249.693749999999</v>
      </c>
      <c r="G69" s="8">
        <v>43249.699305555558</v>
      </c>
      <c r="H69" s="8">
        <v>43249.70208333333</v>
      </c>
      <c r="I69" s="11">
        <f t="shared" si="14"/>
        <v>2.7777777722803876E-3</v>
      </c>
      <c r="J69" s="11">
        <f t="shared" si="13"/>
        <v>5.5555555591126904E-3</v>
      </c>
      <c r="K69" s="11">
        <f t="shared" si="15"/>
        <v>43249.131944444445</v>
      </c>
      <c r="L69" s="1" t="s">
        <v>1</v>
      </c>
      <c r="M69" s="1" t="s">
        <v>2</v>
      </c>
      <c r="N69" s="3" t="s">
        <v>152</v>
      </c>
      <c r="O69" s="4" t="str">
        <f>IF(P69&lt;&gt;P68,"----","")</f>
        <v>----</v>
      </c>
      <c r="P69" s="1">
        <v>20304933</v>
      </c>
      <c r="Q69" s="2">
        <v>21976</v>
      </c>
      <c r="R69" s="1" t="s">
        <v>153</v>
      </c>
    </row>
    <row r="70" spans="1:18" s="1" customFormat="1" ht="15.95" customHeight="1" x14ac:dyDescent="0.25">
      <c r="A70" s="1">
        <v>2000</v>
      </c>
      <c r="B70" s="2">
        <v>43250</v>
      </c>
      <c r="C70" s="1">
        <v>9833048</v>
      </c>
      <c r="D70" s="1" t="s">
        <v>10</v>
      </c>
      <c r="E70" s="8">
        <v>0.19791666666666666</v>
      </c>
      <c r="F70" s="8">
        <v>43250.20416666667</v>
      </c>
      <c r="G70" s="8">
        <v>43250.249305555553</v>
      </c>
      <c r="H70" s="8">
        <v>43250.273611111108</v>
      </c>
      <c r="I70" s="11">
        <f t="shared" si="14"/>
        <v>2.4305555554747116E-2</v>
      </c>
      <c r="J70" s="11">
        <f t="shared" si="13"/>
        <v>4.5138888883229811E-2</v>
      </c>
      <c r="K70" s="11">
        <f t="shared" si="15"/>
        <v>43250.051388888889</v>
      </c>
      <c r="L70" s="1" t="s">
        <v>1</v>
      </c>
      <c r="M70" s="1" t="s">
        <v>2</v>
      </c>
      <c r="N70" s="3" t="s">
        <v>154</v>
      </c>
      <c r="O70" s="4" t="str">
        <f t="shared" ref="O70:O74" si="16">IF(P70&lt;&gt;P69,"----","")</f>
        <v>----</v>
      </c>
      <c r="P70" s="1">
        <v>50446489</v>
      </c>
      <c r="Q70" s="2">
        <v>13396</v>
      </c>
      <c r="R70" s="1" t="s">
        <v>155</v>
      </c>
    </row>
    <row r="71" spans="1:18" s="1" customFormat="1" ht="15.95" customHeight="1" x14ac:dyDescent="0.25">
      <c r="A71" s="1">
        <v>2006</v>
      </c>
      <c r="B71" s="2">
        <v>43250</v>
      </c>
      <c r="C71" s="1">
        <v>9834436</v>
      </c>
      <c r="D71" s="1" t="s">
        <v>0</v>
      </c>
      <c r="E71" s="8">
        <v>0.4513888888888889</v>
      </c>
      <c r="F71" s="8">
        <v>43250.53125</v>
      </c>
      <c r="G71" s="8">
        <v>43250.561111111114</v>
      </c>
      <c r="H71" s="8">
        <v>43250.568749999999</v>
      </c>
      <c r="I71" s="11">
        <f t="shared" si="14"/>
        <v>7.6388888846850023E-3</v>
      </c>
      <c r="J71" s="11">
        <f t="shared" si="13"/>
        <v>2.9861111113859806E-2</v>
      </c>
      <c r="K71" s="11">
        <f t="shared" si="15"/>
        <v>43250.109722222223</v>
      </c>
      <c r="L71" s="1" t="s">
        <v>1</v>
      </c>
      <c r="M71" s="1" t="s">
        <v>2</v>
      </c>
      <c r="N71" s="3" t="s">
        <v>156</v>
      </c>
      <c r="O71" s="4" t="str">
        <f t="shared" si="16"/>
        <v>----</v>
      </c>
      <c r="P71" s="1">
        <v>20334155</v>
      </c>
      <c r="Q71" s="2">
        <v>11619</v>
      </c>
      <c r="R71" s="1" t="s">
        <v>157</v>
      </c>
    </row>
    <row r="72" spans="1:18" s="1" customFormat="1" ht="15.95" customHeight="1" x14ac:dyDescent="0.25">
      <c r="A72" s="1">
        <v>2046</v>
      </c>
      <c r="B72" s="2">
        <v>43251</v>
      </c>
      <c r="C72" s="1">
        <v>9837642</v>
      </c>
      <c r="D72" s="1" t="s">
        <v>0</v>
      </c>
      <c r="E72" s="8">
        <v>0.59444444444444444</v>
      </c>
      <c r="F72" s="8">
        <v>43251.617361111108</v>
      </c>
      <c r="G72" s="8">
        <v>43251.625</v>
      </c>
      <c r="H72" s="8">
        <v>43251.634027777778</v>
      </c>
      <c r="I72" s="11">
        <f t="shared" si="14"/>
        <v>9.0277777781011537E-3</v>
      </c>
      <c r="J72" s="11">
        <f t="shared" si="13"/>
        <v>7.6388888919609599E-3</v>
      </c>
      <c r="K72" s="11">
        <f t="shared" si="15"/>
        <v>43251.030555555553</v>
      </c>
      <c r="L72" s="1" t="s">
        <v>1</v>
      </c>
      <c r="M72" s="1" t="s">
        <v>2</v>
      </c>
      <c r="N72" s="1" t="s">
        <v>158</v>
      </c>
      <c r="O72" s="4" t="str">
        <f t="shared" si="16"/>
        <v>----</v>
      </c>
      <c r="P72" s="1">
        <v>20709517</v>
      </c>
      <c r="Q72" s="2">
        <v>15983</v>
      </c>
      <c r="R72" s="1" t="s">
        <v>159</v>
      </c>
    </row>
    <row r="73" spans="1:18" s="1" customFormat="1" ht="15.95" customHeight="1" x14ac:dyDescent="0.25">
      <c r="A73" s="1">
        <v>2051</v>
      </c>
      <c r="B73" s="2">
        <v>43251</v>
      </c>
      <c r="C73" s="1">
        <v>9838131</v>
      </c>
      <c r="D73" s="1" t="s">
        <v>0</v>
      </c>
      <c r="E73" s="8">
        <v>0.68055555555555547</v>
      </c>
      <c r="F73" s="8">
        <v>43251.705555555556</v>
      </c>
      <c r="G73" s="8">
        <v>43251.722222222219</v>
      </c>
      <c r="H73" s="8">
        <v>43251.74722222222</v>
      </c>
      <c r="I73" s="11">
        <f t="shared" si="14"/>
        <v>2.5000000001455192E-2</v>
      </c>
      <c r="J73" s="11">
        <f t="shared" si="13"/>
        <v>1.6666666662786156E-2</v>
      </c>
      <c r="K73" s="11">
        <f t="shared" si="15"/>
        <v>43251.041666666664</v>
      </c>
      <c r="L73" s="1" t="s">
        <v>1</v>
      </c>
      <c r="M73" s="1" t="s">
        <v>2</v>
      </c>
      <c r="N73" s="3" t="s">
        <v>160</v>
      </c>
      <c r="O73" s="4" t="str">
        <f t="shared" si="16"/>
        <v>----</v>
      </c>
      <c r="P73" s="1">
        <v>12202768</v>
      </c>
      <c r="Q73" s="2">
        <v>13332</v>
      </c>
      <c r="R73" s="1" t="s">
        <v>161</v>
      </c>
    </row>
    <row r="74" spans="1:18" s="1" customFormat="1" ht="15.95" customHeight="1" x14ac:dyDescent="0.25">
      <c r="A74" s="1">
        <v>2052</v>
      </c>
      <c r="B74" s="2">
        <v>43251</v>
      </c>
      <c r="C74" s="1">
        <v>9838138</v>
      </c>
      <c r="D74" s="1" t="s">
        <v>0</v>
      </c>
      <c r="E74" s="8">
        <v>0.66388888888888886</v>
      </c>
      <c r="F74" s="8">
        <v>43251.709722222222</v>
      </c>
      <c r="G74" s="8">
        <v>43251.722916666666</v>
      </c>
      <c r="H74" s="8">
        <v>43251.743750000001</v>
      </c>
      <c r="I74" s="11">
        <f t="shared" si="14"/>
        <v>2.0833333335758653E-2</v>
      </c>
      <c r="J74" s="11">
        <f t="shared" si="13"/>
        <v>1.3194444443797693E-2</v>
      </c>
      <c r="K74" s="11">
        <f t="shared" si="15"/>
        <v>43251.059027777774</v>
      </c>
      <c r="L74" s="1" t="s">
        <v>166</v>
      </c>
      <c r="M74" s="1" t="s">
        <v>2</v>
      </c>
      <c r="N74" s="3" t="s">
        <v>162</v>
      </c>
      <c r="O74" s="4" t="str">
        <f t="shared" si="16"/>
        <v>----</v>
      </c>
      <c r="P74" s="1">
        <v>50246399</v>
      </c>
      <c r="Q74" s="2">
        <v>24872</v>
      </c>
      <c r="R74" s="1" t="s">
        <v>163</v>
      </c>
    </row>
    <row r="75" spans="1:18" s="1" customFormat="1" ht="15.95" customHeight="1" x14ac:dyDescent="0.25">
      <c r="A75" s="1">
        <v>2058</v>
      </c>
      <c r="B75" s="2">
        <v>43251</v>
      </c>
      <c r="C75" s="1">
        <v>9838190</v>
      </c>
      <c r="D75" s="1" t="s">
        <v>0</v>
      </c>
      <c r="E75" s="8">
        <v>0.73402777777777783</v>
      </c>
      <c r="F75" s="8">
        <v>43251.753472222219</v>
      </c>
      <c r="G75" s="8">
        <v>43251.761111111111</v>
      </c>
      <c r="H75" s="8">
        <v>43251.77847222222</v>
      </c>
      <c r="I75" s="11">
        <f t="shared" si="14"/>
        <v>1.7361111109494232E-2</v>
      </c>
      <c r="J75" s="11">
        <f t="shared" si="13"/>
        <v>7.6388888919609599E-3</v>
      </c>
      <c r="K75" s="11">
        <f t="shared" si="15"/>
        <v>43251.027083333334</v>
      </c>
      <c r="L75" s="1" t="s">
        <v>166</v>
      </c>
      <c r="M75" s="1" t="s">
        <v>2</v>
      </c>
      <c r="N75" s="3" t="s">
        <v>164</v>
      </c>
      <c r="O75" s="4" t="e">
        <f>IF(P75&lt;&gt;#REF!,"----","")</f>
        <v>#REF!</v>
      </c>
      <c r="P75" s="1">
        <v>50447695</v>
      </c>
      <c r="Q75" s="2">
        <v>17641</v>
      </c>
      <c r="R75" s="1" t="s">
        <v>165</v>
      </c>
    </row>
    <row r="76" spans="1:18" s="1" customFormat="1" ht="15.95" customHeight="1" x14ac:dyDescent="0.25">
      <c r="A76" s="1">
        <v>1126</v>
      </c>
      <c r="B76" s="2">
        <v>43224</v>
      </c>
      <c r="C76" s="1">
        <v>9788133</v>
      </c>
      <c r="D76" s="1" t="s">
        <v>0</v>
      </c>
      <c r="E76" s="8">
        <v>0.43888888888888888</v>
      </c>
      <c r="F76" s="8">
        <v>43224.458333333336</v>
      </c>
      <c r="G76" s="8">
        <v>43224.468055555553</v>
      </c>
      <c r="H76" s="8">
        <v>43224.508333333331</v>
      </c>
      <c r="I76" s="11">
        <f t="shared" si="14"/>
        <v>4.0277777778101154E-2</v>
      </c>
      <c r="J76" s="11">
        <f t="shared" si="13"/>
        <v>9.7222222175332718E-3</v>
      </c>
      <c r="K76" s="11">
        <f t="shared" si="15"/>
        <v>43224.029166666667</v>
      </c>
      <c r="L76" s="1" t="s">
        <v>1</v>
      </c>
      <c r="M76" s="1" t="s">
        <v>2</v>
      </c>
      <c r="N76" s="3" t="s">
        <v>167</v>
      </c>
      <c r="O76" s="4" t="str">
        <f>IF(P76&lt;&gt;P75,"----","")</f>
        <v>----</v>
      </c>
      <c r="P76" s="1">
        <v>11306642</v>
      </c>
      <c r="Q76" s="2">
        <v>20748</v>
      </c>
      <c r="R76" s="1" t="s">
        <v>168</v>
      </c>
    </row>
    <row r="77" spans="1:18" s="1" customFormat="1" ht="15.95" customHeight="1" x14ac:dyDescent="0.25">
      <c r="A77" s="1">
        <v>1136</v>
      </c>
      <c r="B77" s="2">
        <v>43224</v>
      </c>
      <c r="C77" s="1">
        <v>9788750</v>
      </c>
      <c r="D77" s="1" t="s">
        <v>0</v>
      </c>
      <c r="E77" s="8">
        <v>0.52152777777777781</v>
      </c>
      <c r="F77" s="8">
        <v>43224.564583333333</v>
      </c>
      <c r="G77" s="8">
        <v>43224.586805555555</v>
      </c>
      <c r="H77" s="8">
        <v>43224.602777777778</v>
      </c>
      <c r="I77" s="11">
        <f t="shared" si="14"/>
        <v>1.5972222223354038E-2</v>
      </c>
      <c r="J77" s="11">
        <f t="shared" si="13"/>
        <v>2.2222222221898846E-2</v>
      </c>
      <c r="K77" s="11">
        <f t="shared" si="15"/>
        <v>43224.06527777778</v>
      </c>
      <c r="L77" s="1" t="s">
        <v>53</v>
      </c>
      <c r="M77" s="1" t="s">
        <v>2</v>
      </c>
      <c r="N77" s="3" t="s">
        <v>169</v>
      </c>
      <c r="O77" s="4" t="str">
        <f>IF(P77&lt;&gt;P76,"----","")</f>
        <v>----</v>
      </c>
      <c r="P77" s="1">
        <v>20579839</v>
      </c>
      <c r="Q77" s="2">
        <v>19539</v>
      </c>
      <c r="R77" s="1" t="s">
        <v>170</v>
      </c>
    </row>
    <row r="78" spans="1:18" s="1" customFormat="1" ht="15.95" customHeight="1" x14ac:dyDescent="0.25">
      <c r="A78" s="1">
        <v>1146</v>
      </c>
      <c r="B78" s="2">
        <v>43224</v>
      </c>
      <c r="C78" s="1">
        <v>9789301</v>
      </c>
      <c r="D78" s="1" t="s">
        <v>10</v>
      </c>
      <c r="E78" s="8">
        <v>0.7055555555555556</v>
      </c>
      <c r="F78" s="8">
        <v>43224.795138888891</v>
      </c>
      <c r="G78" s="8">
        <v>43224.847916666666</v>
      </c>
      <c r="H78" s="8">
        <v>43224.880555555559</v>
      </c>
      <c r="I78" s="11">
        <f t="shared" si="14"/>
        <v>3.2638888893416151E-2</v>
      </c>
      <c r="J78" s="11">
        <f t="shared" si="13"/>
        <v>5.2777777775190771E-2</v>
      </c>
      <c r="K78" s="11">
        <f t="shared" si="15"/>
        <v>43224.142361111109</v>
      </c>
      <c r="L78" s="1" t="s">
        <v>1</v>
      </c>
      <c r="M78" s="1" t="s">
        <v>2</v>
      </c>
      <c r="N78" s="3" t="s">
        <v>171</v>
      </c>
      <c r="O78" s="4" t="str">
        <f>IF(P78&lt;&gt;P77,"----","")</f>
        <v>----</v>
      </c>
      <c r="P78" s="1">
        <v>50087874</v>
      </c>
      <c r="Q78" s="2">
        <v>10716</v>
      </c>
      <c r="R78" s="1" t="s">
        <v>172</v>
      </c>
    </row>
    <row r="79" spans="1:18" s="1" customFormat="1" ht="15.95" customHeight="1" x14ac:dyDescent="0.25">
      <c r="A79" s="1">
        <v>1205</v>
      </c>
      <c r="B79" s="2">
        <v>43226</v>
      </c>
      <c r="C79" s="1">
        <v>9790056</v>
      </c>
      <c r="D79" s="1" t="s">
        <v>0</v>
      </c>
      <c r="E79" s="8">
        <v>0.51111111111111118</v>
      </c>
      <c r="F79" s="8">
        <v>43226.53125</v>
      </c>
      <c r="G79" s="8">
        <v>43226.566666666666</v>
      </c>
      <c r="H79" s="8">
        <v>43226.586111111108</v>
      </c>
      <c r="I79" s="11">
        <f t="shared" si="14"/>
        <v>1.9444444442342501E-2</v>
      </c>
      <c r="J79" s="11">
        <f t="shared" si="13"/>
        <v>3.5416666665696539E-2</v>
      </c>
      <c r="K79" s="11">
        <f t="shared" si="15"/>
        <v>43226.055555555555</v>
      </c>
      <c r="L79" s="1" t="s">
        <v>1</v>
      </c>
      <c r="M79" s="1" t="s">
        <v>2</v>
      </c>
      <c r="N79" s="3" t="s">
        <v>173</v>
      </c>
      <c r="O79" s="4" t="e">
        <f>IF(P79&lt;&gt;#REF!,"----","")</f>
        <v>#REF!</v>
      </c>
      <c r="P79" s="1">
        <v>50057898</v>
      </c>
      <c r="Q79" s="2">
        <v>12109</v>
      </c>
      <c r="R79" s="1" t="s">
        <v>174</v>
      </c>
    </row>
    <row r="80" spans="1:18" s="1" customFormat="1" ht="15.95" customHeight="1" x14ac:dyDescent="0.25">
      <c r="A80" s="1">
        <v>1263</v>
      </c>
      <c r="B80" s="2">
        <v>43228</v>
      </c>
      <c r="C80" s="1">
        <v>9790862</v>
      </c>
      <c r="D80" s="1" t="s">
        <v>10</v>
      </c>
      <c r="E80" s="8">
        <v>1.0416666666666666E-2</v>
      </c>
      <c r="F80" s="8">
        <v>43228.14166666667</v>
      </c>
      <c r="G80" s="8">
        <v>43228.174305555556</v>
      </c>
      <c r="H80" s="8">
        <v>43228.212500000001</v>
      </c>
      <c r="I80" s="11">
        <f t="shared" si="14"/>
        <v>3.8194444445252884E-2</v>
      </c>
      <c r="J80" s="11">
        <f t="shared" si="13"/>
        <v>3.2638888886140194E-2</v>
      </c>
      <c r="K80" s="11">
        <f t="shared" si="15"/>
        <v>43228.163888888892</v>
      </c>
      <c r="L80" s="1" t="s">
        <v>1</v>
      </c>
      <c r="M80" s="1" t="s">
        <v>2</v>
      </c>
      <c r="N80" s="3" t="s">
        <v>175</v>
      </c>
      <c r="O80" s="4" t="str">
        <f>IF(P80&lt;&gt;P79,"----","")</f>
        <v>----</v>
      </c>
      <c r="P80" s="1">
        <v>50024268</v>
      </c>
      <c r="Q80" s="2">
        <v>14606</v>
      </c>
      <c r="R80" s="1" t="s">
        <v>176</v>
      </c>
    </row>
    <row r="81" spans="1:18" s="1" customFormat="1" ht="15.95" customHeight="1" x14ac:dyDescent="0.25">
      <c r="A81" s="1">
        <v>1418</v>
      </c>
      <c r="B81" s="2">
        <v>43233</v>
      </c>
      <c r="C81" s="1">
        <v>9801416</v>
      </c>
      <c r="D81" s="1" t="s">
        <v>10</v>
      </c>
      <c r="E81" s="8">
        <v>5.5555555555555558E-3</v>
      </c>
      <c r="F81" s="8">
        <v>43233.054166666669</v>
      </c>
      <c r="G81" s="8">
        <v>43233.06527777778</v>
      </c>
      <c r="H81" s="8">
        <v>43233.092361111114</v>
      </c>
      <c r="I81" s="11">
        <f t="shared" ref="I81:I89" si="17">SUM(H81-G81)</f>
        <v>2.7083333334303461E-2</v>
      </c>
      <c r="J81" s="11">
        <f t="shared" ref="J81:J89" si="18">SUM(G81-F81)</f>
        <v>1.1111111110949423E-2</v>
      </c>
      <c r="K81" s="11">
        <f t="shared" si="15"/>
        <v>43233.05972222222</v>
      </c>
      <c r="L81" s="1" t="s">
        <v>1</v>
      </c>
      <c r="M81" s="1" t="s">
        <v>2</v>
      </c>
      <c r="N81" s="3" t="s">
        <v>177</v>
      </c>
      <c r="O81" s="4" t="str">
        <f>IF(P81&lt;&gt;P80,"----","")</f>
        <v>----</v>
      </c>
      <c r="P81" s="1">
        <v>20638941</v>
      </c>
      <c r="Q81" s="2">
        <v>34627</v>
      </c>
      <c r="R81" s="1" t="s">
        <v>178</v>
      </c>
    </row>
    <row r="82" spans="1:18" s="1" customFormat="1" ht="15.95" customHeight="1" x14ac:dyDescent="0.25">
      <c r="A82" s="1">
        <v>1668</v>
      </c>
      <c r="B82" s="2">
        <v>43240</v>
      </c>
      <c r="C82" s="1">
        <v>9816176</v>
      </c>
      <c r="D82" s="1" t="s">
        <v>10</v>
      </c>
      <c r="E82" s="8">
        <v>0.63888888888888895</v>
      </c>
      <c r="F82" s="8">
        <v>43240.822916666664</v>
      </c>
      <c r="G82" s="8">
        <v>43240.909722222219</v>
      </c>
      <c r="H82" s="8">
        <v>43240.961111111108</v>
      </c>
      <c r="I82" s="11">
        <f t="shared" si="17"/>
        <v>5.1388888889050577E-2</v>
      </c>
      <c r="J82" s="11">
        <f t="shared" si="18"/>
        <v>8.6805555554747116E-2</v>
      </c>
      <c r="K82" s="11">
        <f t="shared" ref="K82:K89" si="19">SUM(G82-E82)</f>
        <v>43240.270833333328</v>
      </c>
      <c r="L82" s="1" t="s">
        <v>179</v>
      </c>
      <c r="M82" s="1" t="s">
        <v>2</v>
      </c>
      <c r="N82" s="3" t="s">
        <v>180</v>
      </c>
      <c r="O82" s="4" t="str">
        <f t="shared" ref="O82:O89" si="20">IF(P82&lt;&gt;P81,"----","")</f>
        <v>----</v>
      </c>
      <c r="P82" s="1">
        <v>11386957</v>
      </c>
      <c r="Q82" s="2">
        <v>23419</v>
      </c>
      <c r="R82" s="1" t="s">
        <v>181</v>
      </c>
    </row>
    <row r="83" spans="1:18" s="1" customFormat="1" ht="15.95" customHeight="1" x14ac:dyDescent="0.25">
      <c r="A83" s="1">
        <v>432</v>
      </c>
      <c r="B83" s="2">
        <v>43204</v>
      </c>
      <c r="C83" s="1">
        <v>9748942</v>
      </c>
      <c r="D83" s="1" t="s">
        <v>10</v>
      </c>
      <c r="E83" s="8">
        <v>0.17708333333333334</v>
      </c>
      <c r="F83" s="8">
        <v>43204.665277777778</v>
      </c>
      <c r="G83" s="8">
        <v>43204.897916666669</v>
      </c>
      <c r="H83" s="8">
        <v>43204.914583333331</v>
      </c>
      <c r="I83" s="11">
        <f t="shared" si="17"/>
        <v>1.6666666662786156E-2</v>
      </c>
      <c r="J83" s="11">
        <f t="shared" si="18"/>
        <v>0.23263888889050577</v>
      </c>
      <c r="K83" s="11">
        <v>0.72083333333333333</v>
      </c>
      <c r="L83" s="1" t="s">
        <v>182</v>
      </c>
      <c r="M83" s="1" t="s">
        <v>2</v>
      </c>
      <c r="N83" s="3" t="s">
        <v>183</v>
      </c>
      <c r="O83" s="4" t="str">
        <f t="shared" si="20"/>
        <v>----</v>
      </c>
      <c r="P83" s="1">
        <v>50031093</v>
      </c>
      <c r="Q83" s="2">
        <v>15128</v>
      </c>
      <c r="R83" s="1" t="s">
        <v>184</v>
      </c>
    </row>
    <row r="84" spans="1:18" s="1" customFormat="1" ht="15.95" customHeight="1" x14ac:dyDescent="0.25">
      <c r="A84" s="1">
        <v>367</v>
      </c>
      <c r="B84" s="2">
        <v>43203</v>
      </c>
      <c r="C84" s="1">
        <v>9746361</v>
      </c>
      <c r="D84" s="1" t="s">
        <v>10</v>
      </c>
      <c r="E84" s="8">
        <v>0.87569444444444444</v>
      </c>
      <c r="F84" s="8">
        <v>43202.987500000003</v>
      </c>
      <c r="G84" s="8">
        <v>43203.031944444447</v>
      </c>
      <c r="H84" s="8">
        <v>43203.061111111114</v>
      </c>
      <c r="I84" s="11">
        <f t="shared" si="17"/>
        <v>2.9166666667151731E-2</v>
      </c>
      <c r="J84" s="11">
        <f t="shared" si="18"/>
        <v>4.4444444443797693E-2</v>
      </c>
      <c r="K84" s="11">
        <f t="shared" si="19"/>
        <v>43202.15625</v>
      </c>
      <c r="L84" s="1" t="s">
        <v>53</v>
      </c>
      <c r="M84" s="1" t="s">
        <v>2</v>
      </c>
      <c r="N84" s="3" t="s">
        <v>185</v>
      </c>
      <c r="O84" s="4" t="str">
        <f t="shared" si="20"/>
        <v>----</v>
      </c>
      <c r="P84" s="1">
        <v>20554707</v>
      </c>
      <c r="Q84" s="2">
        <v>9857</v>
      </c>
      <c r="R84" s="1" t="s">
        <v>186</v>
      </c>
    </row>
    <row r="85" spans="1:18" s="1" customFormat="1" ht="15.95" customHeight="1" x14ac:dyDescent="0.25">
      <c r="A85" s="1">
        <v>546</v>
      </c>
      <c r="B85" s="2">
        <v>43207</v>
      </c>
      <c r="C85" s="1">
        <v>9754739</v>
      </c>
      <c r="D85" s="1" t="s">
        <v>10</v>
      </c>
      <c r="E85" s="8">
        <v>0.85069444444444453</v>
      </c>
      <c r="F85" s="8">
        <v>43207.854861111111</v>
      </c>
      <c r="G85" s="8">
        <v>43207.906944444447</v>
      </c>
      <c r="H85" s="8">
        <v>43207.938888888886</v>
      </c>
      <c r="I85" s="11">
        <f t="shared" si="17"/>
        <v>3.1944444439432118E-2</v>
      </c>
      <c r="J85" s="11">
        <f t="shared" si="18"/>
        <v>5.2083333335758653E-2</v>
      </c>
      <c r="K85" s="11">
        <f t="shared" si="19"/>
        <v>43207.056250000001</v>
      </c>
      <c r="L85" s="1" t="s">
        <v>53</v>
      </c>
      <c r="M85" s="1" t="s">
        <v>2</v>
      </c>
      <c r="N85" s="3" t="s">
        <v>187</v>
      </c>
      <c r="O85" s="4" t="str">
        <f t="shared" si="20"/>
        <v>----</v>
      </c>
      <c r="P85" s="1">
        <v>60341037</v>
      </c>
      <c r="Q85" s="2">
        <v>27844</v>
      </c>
      <c r="R85" s="1" t="s">
        <v>188</v>
      </c>
    </row>
    <row r="86" spans="1:18" s="1" customFormat="1" ht="15.95" customHeight="1" x14ac:dyDescent="0.25">
      <c r="A86" s="1">
        <v>569</v>
      </c>
      <c r="B86" s="2">
        <v>43208</v>
      </c>
      <c r="C86" s="1">
        <v>9756302</v>
      </c>
      <c r="D86" s="1" t="s">
        <v>0</v>
      </c>
      <c r="E86" s="8">
        <v>0.53819444444444442</v>
      </c>
      <c r="F86" s="8">
        <v>43208.56527777778</v>
      </c>
      <c r="G86" s="8">
        <v>43208.591666666667</v>
      </c>
      <c r="H86" s="8">
        <v>43208.600694444445</v>
      </c>
      <c r="I86" s="11">
        <f t="shared" si="17"/>
        <v>9.0277777781011537E-3</v>
      </c>
      <c r="J86" s="11">
        <f t="shared" si="18"/>
        <v>2.6388888887595385E-2</v>
      </c>
      <c r="K86" s="11">
        <f t="shared" si="19"/>
        <v>43208.053472222222</v>
      </c>
      <c r="L86" s="1" t="s">
        <v>1</v>
      </c>
      <c r="M86" s="1" t="s">
        <v>2</v>
      </c>
      <c r="N86" s="3" t="s">
        <v>189</v>
      </c>
      <c r="O86" s="4" t="str">
        <f t="shared" si="20"/>
        <v>----</v>
      </c>
      <c r="P86" s="1">
        <v>20161335</v>
      </c>
      <c r="Q86" s="2">
        <v>14523</v>
      </c>
      <c r="R86" s="1" t="s">
        <v>190</v>
      </c>
    </row>
    <row r="87" spans="1:18" s="1" customFormat="1" ht="15.95" customHeight="1" x14ac:dyDescent="0.25">
      <c r="A87" s="1">
        <v>581</v>
      </c>
      <c r="B87" s="2">
        <v>43209</v>
      </c>
      <c r="C87" s="1">
        <v>9758586</v>
      </c>
      <c r="D87" s="1" t="s">
        <v>0</v>
      </c>
      <c r="E87" s="8">
        <v>0.19791666666666666</v>
      </c>
      <c r="F87" s="8">
        <v>43209.482638888891</v>
      </c>
      <c r="G87" s="8">
        <v>43209.510416666664</v>
      </c>
      <c r="H87" s="8">
        <v>43209.518750000003</v>
      </c>
      <c r="I87" s="11">
        <f t="shared" si="17"/>
        <v>8.3333333386690356E-3</v>
      </c>
      <c r="J87" s="11">
        <f t="shared" si="18"/>
        <v>2.7777777773735579E-2</v>
      </c>
      <c r="K87" s="11">
        <f t="shared" si="19"/>
        <v>43209.3125</v>
      </c>
      <c r="L87" s="1" t="s">
        <v>1</v>
      </c>
      <c r="M87" s="1" t="s">
        <v>2</v>
      </c>
      <c r="N87" s="3" t="s">
        <v>191</v>
      </c>
      <c r="O87" s="4" t="e">
        <f>IF(P87&lt;&gt;#REF!,"----","")</f>
        <v>#REF!</v>
      </c>
      <c r="P87" s="1">
        <v>11484011</v>
      </c>
      <c r="Q87" s="2">
        <v>10786</v>
      </c>
      <c r="R87" s="1" t="s">
        <v>192</v>
      </c>
    </row>
    <row r="88" spans="1:18" s="1" customFormat="1" ht="15.95" customHeight="1" x14ac:dyDescent="0.25">
      <c r="A88" s="1">
        <v>586</v>
      </c>
      <c r="B88" s="2">
        <v>43209</v>
      </c>
      <c r="C88" s="1">
        <v>9757261</v>
      </c>
      <c r="D88" s="1" t="s">
        <v>10</v>
      </c>
      <c r="E88" s="8">
        <v>1.7361111111111112E-2</v>
      </c>
      <c r="F88" s="8">
        <v>43209.061805555553</v>
      </c>
      <c r="G88" s="8">
        <v>43209.125694444447</v>
      </c>
      <c r="H88" s="8">
        <v>43209.142361111109</v>
      </c>
      <c r="I88" s="11">
        <f t="shared" si="17"/>
        <v>1.6666666662786156E-2</v>
      </c>
      <c r="J88" s="11">
        <f t="shared" si="18"/>
        <v>6.3888888893416151E-2</v>
      </c>
      <c r="K88" s="11">
        <f t="shared" si="19"/>
        <v>43209.108333333337</v>
      </c>
      <c r="L88" s="1" t="s">
        <v>1</v>
      </c>
      <c r="M88" s="1" t="s">
        <v>2</v>
      </c>
      <c r="N88" s="3" t="s">
        <v>193</v>
      </c>
      <c r="O88" s="4" t="str">
        <f t="shared" si="20"/>
        <v>----</v>
      </c>
      <c r="P88" s="1">
        <v>11716377</v>
      </c>
      <c r="Q88" s="2">
        <v>10608</v>
      </c>
      <c r="R88" s="1" t="s">
        <v>194</v>
      </c>
    </row>
    <row r="89" spans="1:18" s="1" customFormat="1" ht="15.95" customHeight="1" x14ac:dyDescent="0.25">
      <c r="A89" s="1">
        <v>587</v>
      </c>
      <c r="B89" s="2">
        <v>43209</v>
      </c>
      <c r="C89" s="1">
        <v>9757262</v>
      </c>
      <c r="D89" s="1" t="s">
        <v>10</v>
      </c>
      <c r="E89" s="8">
        <v>2.0833333333333332E-2</v>
      </c>
      <c r="F89" s="8">
        <v>43209.05972222222</v>
      </c>
      <c r="G89" s="8">
        <v>43209.126388888886</v>
      </c>
      <c r="H89" s="8">
        <v>43209.145138888889</v>
      </c>
      <c r="I89" s="11">
        <f t="shared" si="17"/>
        <v>1.8750000002910383E-2</v>
      </c>
      <c r="J89" s="11">
        <f t="shared" si="18"/>
        <v>6.6666666665696539E-2</v>
      </c>
      <c r="K89" s="11">
        <f t="shared" si="19"/>
        <v>43209.10555555555</v>
      </c>
      <c r="L89" s="1" t="s">
        <v>1</v>
      </c>
      <c r="M89" s="1" t="s">
        <v>2</v>
      </c>
      <c r="N89" s="3" t="s">
        <v>195</v>
      </c>
      <c r="O89" s="4" t="str">
        <f t="shared" si="20"/>
        <v>----</v>
      </c>
      <c r="P89" s="1">
        <v>20651993</v>
      </c>
      <c r="Q89" s="2">
        <v>11452</v>
      </c>
      <c r="R89" s="1" t="s">
        <v>196</v>
      </c>
    </row>
    <row r="90" spans="1:18" s="1" customFormat="1" ht="15.95" customHeight="1" x14ac:dyDescent="0.3">
      <c r="B90" s="2"/>
      <c r="E90" s="8"/>
      <c r="F90" s="8"/>
      <c r="G90" s="8"/>
      <c r="H90" s="8"/>
      <c r="I90" s="11"/>
      <c r="J90" s="11"/>
      <c r="K90" s="11"/>
      <c r="N90" s="3"/>
      <c r="O90" s="4"/>
      <c r="Q90" s="2"/>
      <c r="R90" s="1" t="s">
        <v>197</v>
      </c>
    </row>
    <row r="91" spans="1:18" s="1" customFormat="1" ht="15.95" customHeight="1" x14ac:dyDescent="0.3">
      <c r="B91" s="2"/>
      <c r="E91" s="8"/>
      <c r="F91" s="8"/>
      <c r="G91" s="8"/>
      <c r="H91" s="8"/>
      <c r="I91" s="11"/>
      <c r="J91" s="11"/>
      <c r="K91" s="11"/>
      <c r="N91" s="3"/>
      <c r="O91" s="4"/>
      <c r="Q91" s="2"/>
      <c r="R91" s="1" t="s">
        <v>198</v>
      </c>
    </row>
    <row r="93" spans="1:18" x14ac:dyDescent="0.25">
      <c r="I93" s="16"/>
      <c r="J93" s="16"/>
      <c r="K93" s="16"/>
    </row>
    <row r="94" spans="1:18" x14ac:dyDescent="0.25">
      <c r="I94" s="16"/>
      <c r="J94" s="16"/>
      <c r="K94" s="16"/>
    </row>
    <row r="95" spans="1:18" x14ac:dyDescent="0.25">
      <c r="I95" s="16"/>
      <c r="J95" s="16"/>
      <c r="K95" s="16"/>
    </row>
    <row r="96" spans="1:18" x14ac:dyDescent="0.25">
      <c r="I96" s="16"/>
      <c r="J96" s="16"/>
      <c r="K96" s="16"/>
    </row>
    <row r="97" spans="6:11" x14ac:dyDescent="0.25">
      <c r="I97" s="16"/>
      <c r="J97" s="16"/>
      <c r="K97" s="16"/>
    </row>
    <row r="98" spans="6:11" ht="15.75" x14ac:dyDescent="0.25">
      <c r="F98" s="9"/>
      <c r="G98" s="9"/>
      <c r="H98" s="9"/>
      <c r="I98" s="12"/>
      <c r="J98" s="12"/>
      <c r="K98" s="12"/>
    </row>
    <row r="99" spans="6:11" x14ac:dyDescent="0.25">
      <c r="H99" s="7"/>
      <c r="I99" s="13"/>
      <c r="J99" s="13"/>
      <c r="K99" s="13"/>
    </row>
    <row r="100" spans="6:11" x14ac:dyDescent="0.25">
      <c r="H100" s="7"/>
      <c r="I100" s="13"/>
      <c r="J100" s="13"/>
      <c r="K100" s="13"/>
    </row>
    <row r="101" spans="6:11" x14ac:dyDescent="0.25">
      <c r="I101" s="15"/>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Royal Free London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Solomonides, Christian</dc:creator>
  <cp:lastModifiedBy>Smith, Andrea</cp:lastModifiedBy>
  <dcterms:created xsi:type="dcterms:W3CDTF">2018-06-18T10:56:40Z</dcterms:created>
  <dcterms:modified xsi:type="dcterms:W3CDTF">2020-07-03T12:01:17Z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inDIP File ID">
    <vt:lpwstr>1697f187-eaf8-4631-ad6b-6e91d711822d</vt:lpwstr>
  </property>
</Properties>
</file>